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anijela\AppData\Local\Microsoft\Windows\INetCache\Content.Outlook\SFU8TXA4\"/>
    </mc:Choice>
  </mc:AlternateContent>
  <xr:revisionPtr revIDLastSave="0" documentId="13_ncr:1_{19006CD2-7151-4E8E-888B-B084ED6E35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ŽETAK" sheetId="1" r:id="rId1"/>
    <sheet name="Sheet1" sheetId="11" state="hidden" r:id="rId2"/>
    <sheet name="Sheet2" sheetId="12" state="hidden" r:id="rId3"/>
    <sheet name=" Račun prihoda i rashoda" sheetId="3" r:id="rId4"/>
    <sheet name="Rashodi prema izvorima finan" sheetId="5" r:id="rId5"/>
    <sheet name="Rashodi prema funkcijskoj k " sheetId="8" r:id="rId6"/>
    <sheet name="Račun financiranja" sheetId="6" state="hidden" r:id="rId7"/>
    <sheet name="Račun fin prema izvorima f" sheetId="10" state="hidden" r:id="rId8"/>
    <sheet name="POSEBNI DIO" sheetId="7" r:id="rId9"/>
  </sheets>
  <definedNames>
    <definedName name="_xlnm.Print_Area" localSheetId="3">' Račun prihoda i rashoda'!$B$1:$L$68</definedName>
    <definedName name="_xlnm.Print_Area" localSheetId="0">SAŽETAK!$B$1:$L$27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F42" i="7"/>
  <c r="K67" i="3" l="1"/>
  <c r="I11" i="7"/>
  <c r="I10" i="7"/>
  <c r="I9" i="7"/>
  <c r="I8" i="7"/>
  <c r="G13" i="7"/>
  <c r="F13" i="7"/>
  <c r="F12" i="7" s="1"/>
  <c r="H40" i="7"/>
  <c r="I40" i="7" s="1"/>
  <c r="H18" i="7"/>
  <c r="I18" i="7" s="1"/>
  <c r="G42" i="7"/>
  <c r="H43" i="7"/>
  <c r="I43" i="7" s="1"/>
  <c r="H45" i="7"/>
  <c r="I45" i="7" s="1"/>
  <c r="H14" i="7"/>
  <c r="H9" i="8"/>
  <c r="G9" i="8"/>
  <c r="F8" i="8"/>
  <c r="F7" i="8" s="1"/>
  <c r="F6" i="8" s="1"/>
  <c r="E8" i="8"/>
  <c r="E7" i="8" s="1"/>
  <c r="E6" i="8" s="1"/>
  <c r="D8" i="8"/>
  <c r="D7" i="8" s="1"/>
  <c r="D6" i="8" s="1"/>
  <c r="C8" i="8"/>
  <c r="F12" i="5"/>
  <c r="F11" i="5" s="1"/>
  <c r="E12" i="5"/>
  <c r="E11" i="5" s="1"/>
  <c r="D12" i="5"/>
  <c r="D11" i="5" s="1"/>
  <c r="C12" i="5"/>
  <c r="C11" i="5" s="1"/>
  <c r="G13" i="5"/>
  <c r="H13" i="5"/>
  <c r="H8" i="5"/>
  <c r="G8" i="5"/>
  <c r="F7" i="5"/>
  <c r="E7" i="5"/>
  <c r="E6" i="5" s="1"/>
  <c r="D7" i="5"/>
  <c r="D6" i="5" s="1"/>
  <c r="F6" i="5"/>
  <c r="C7" i="5"/>
  <c r="J60" i="3"/>
  <c r="I60" i="3"/>
  <c r="H60" i="3"/>
  <c r="G60" i="3"/>
  <c r="J22" i="3"/>
  <c r="I22" i="3"/>
  <c r="H22" i="3"/>
  <c r="G22" i="3"/>
  <c r="L64" i="3"/>
  <c r="L61" i="3"/>
  <c r="L56" i="3"/>
  <c r="L30" i="3"/>
  <c r="L23" i="3"/>
  <c r="K66" i="3"/>
  <c r="K65" i="3"/>
  <c r="K64" i="3"/>
  <c r="K63" i="3"/>
  <c r="K62" i="3"/>
  <c r="K61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15" i="3"/>
  <c r="K14" i="3"/>
  <c r="J12" i="3"/>
  <c r="L12" i="3" s="1"/>
  <c r="J11" i="3"/>
  <c r="L11" i="3" s="1"/>
  <c r="J13" i="3"/>
  <c r="J10" i="3"/>
  <c r="L10" i="3" s="1"/>
  <c r="G10" i="3"/>
  <c r="G11" i="3"/>
  <c r="L14" i="1"/>
  <c r="L13" i="1"/>
  <c r="K14" i="1"/>
  <c r="K13" i="1"/>
  <c r="L10" i="1"/>
  <c r="K10" i="1"/>
  <c r="J26" i="1"/>
  <c r="I26" i="1"/>
  <c r="H26" i="1"/>
  <c r="G26" i="1"/>
  <c r="J15" i="1"/>
  <c r="I15" i="1"/>
  <c r="H15" i="1"/>
  <c r="J12" i="1"/>
  <c r="I12" i="1"/>
  <c r="H12" i="1"/>
  <c r="G12" i="1"/>
  <c r="H6" i="8" l="1"/>
  <c r="H7" i="5"/>
  <c r="L60" i="3"/>
  <c r="I13" i="7"/>
  <c r="I14" i="7"/>
  <c r="G12" i="7"/>
  <c r="G8" i="8"/>
  <c r="H8" i="8"/>
  <c r="H7" i="8"/>
  <c r="C7" i="8"/>
  <c r="H6" i="5"/>
  <c r="G7" i="5"/>
  <c r="C6" i="5"/>
  <c r="G6" i="5" s="1"/>
  <c r="J21" i="3"/>
  <c r="K60" i="3"/>
  <c r="L22" i="3"/>
  <c r="K22" i="3"/>
  <c r="G21" i="3"/>
  <c r="H21" i="3"/>
  <c r="I21" i="3"/>
  <c r="L15" i="1"/>
  <c r="K15" i="1"/>
  <c r="L12" i="1"/>
  <c r="G16" i="1"/>
  <c r="G27" i="1" s="1"/>
  <c r="K12" i="1"/>
  <c r="H42" i="7"/>
  <c r="I42" i="7" s="1"/>
  <c r="H11" i="5"/>
  <c r="H12" i="5"/>
  <c r="G11" i="5"/>
  <c r="G12" i="5"/>
  <c r="K12" i="3"/>
  <c r="K11" i="3"/>
  <c r="K13" i="3"/>
  <c r="K10" i="3"/>
  <c r="J16" i="1"/>
  <c r="J27" i="1" s="1"/>
  <c r="I16" i="1"/>
  <c r="H16" i="1"/>
  <c r="H27" i="1" s="1"/>
  <c r="H12" i="7" l="1"/>
  <c r="I12" i="7" s="1"/>
  <c r="G7" i="8"/>
  <c r="C6" i="8"/>
  <c r="G6" i="8" s="1"/>
  <c r="L21" i="3"/>
  <c r="K21" i="3"/>
  <c r="K16" i="1"/>
  <c r="I27" i="1"/>
</calcChain>
</file>

<file path=xl/sharedStrings.xml><?xml version="1.0" encoding="utf-8"?>
<sst xmlns="http://schemas.openxmlformats.org/spreadsheetml/2006/main" count="242" uniqueCount="130">
  <si>
    <t>PRIHODI UKUPNO</t>
  </si>
  <si>
    <t>RASHODI UKUPNO</t>
  </si>
  <si>
    <t>RAZLIKA - VIŠAK / MANJAK</t>
  </si>
  <si>
    <t>Prihodi poslovanja</t>
  </si>
  <si>
    <t>Rashodi poslovanja</t>
  </si>
  <si>
    <t>Rashodi za zaposlene</t>
  </si>
  <si>
    <t>Rashodi za nabavu nefinancijske imovine</t>
  </si>
  <si>
    <t>Rashodi za nabavu neproizvedene dugotrajne imovine</t>
  </si>
  <si>
    <t>BROJČANA OZNAKA I NAZIV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</si>
  <si>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</si>
  <si>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</si>
  <si>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</si>
  <si>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</si>
  <si>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</si>
  <si>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</si>
  <si>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</si>
  <si>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…</t>
  </si>
  <si>
    <t>PRIJENOS SREDSTAVA IZ PRETHODNE GODINE</t>
  </si>
  <si>
    <t>1 Opći prihodi i primici</t>
  </si>
  <si>
    <t>11 Opći prihodi i primici</t>
  </si>
  <si>
    <t>12 Sredstva učešća za pomoći</t>
  </si>
  <si>
    <t>….</t>
  </si>
  <si>
    <t>2 Doprinosi</t>
  </si>
  <si>
    <t>21 Doprinosi za mirovinsko osiguranje</t>
  </si>
  <si>
    <t>3 Vlastiti prihodi</t>
  </si>
  <si>
    <t>31 Vlastiti prihodi</t>
  </si>
  <si>
    <t xml:space="preserve">OSTVARENJE/ IZVRŠENJE 
1.-6.2022. </t>
  </si>
  <si>
    <t xml:space="preserve">OSTVARENJE/ IZVRŠENJE 
1.-6.2023. </t>
  </si>
  <si>
    <t>INDEKS</t>
  </si>
  <si>
    <t>7 PRIHODI OD PRODAJE NEFINANCIJSKE IMOVINE</t>
  </si>
  <si>
    <t>6 PRIHODI POSLOVANJA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</si>
  <si>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</si>
  <si>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</si>
  <si>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</si>
  <si>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</si>
  <si>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Plaće (Bruto)</t>
  </si>
  <si>
    <t>Plaće za redovan rad</t>
  </si>
  <si>
    <t>Naknade troškova zaposlenima</t>
  </si>
  <si>
    <t>Službena putovanja</t>
  </si>
  <si>
    <t>6=5/2*100</t>
  </si>
  <si>
    <t>7=5/4*100</t>
  </si>
  <si>
    <t xml:space="preserve">IZVJEŠTAJ O PRIHODIMA I RASHODIMA PREMA EKONOMSKOJ KLASIFIKACIJI </t>
  </si>
  <si>
    <t>IZVJEŠTAJ O PRIHODIMA I RASHODIMA PREMA IZVORIMA FINANCIRANJA</t>
  </si>
  <si>
    <t>IZVJEŠTAJ O RASHODIMA PREMA FUNKCIJSKOJ KLASIFIKACIJI</t>
  </si>
  <si>
    <t xml:space="preserve">IZVJEŠTAJ RAČUNA FINANCIRANJA PREMA EKONOMSKOJ KLASIFIKACIJI </t>
  </si>
  <si>
    <t>Primljeni krediti i zajmovi od međunarodnih organizacija, institucija i tijela EU te inozemnih vlada</t>
  </si>
  <si>
    <t>Primljeni zajmovi od međunarodnih organizacija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</si>
  <si>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</si>
  <si>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</si>
  <si>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</si>
  <si>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>5=4/3*100</t>
  </si>
  <si>
    <t>UKUPNO PRIMICI</t>
  </si>
  <si>
    <t xml:space="preserve">UKUPNO IZDACI </t>
  </si>
  <si>
    <t xml:space="preserve">UKUPNO PRIHODI </t>
  </si>
  <si>
    <t>UKUPNO RASHODI</t>
  </si>
  <si>
    <t>UKUPNO PRIHODI</t>
  </si>
  <si>
    <t>TEKUĆI PLAN 2023.*</t>
  </si>
  <si>
    <t>INDEKS**</t>
  </si>
  <si>
    <t>RAZLIKA PRIMITAKA I IZDATAKA</t>
  </si>
  <si>
    <t>IZVORNI PLAN ILI REBALANS 2023.*</t>
  </si>
  <si>
    <t>SAŽETAK  RAČUNA PRIHODA I RASHODA I RAČUNA FINANCIRANJA</t>
  </si>
  <si>
    <t xml:space="preserve"> RAČUN FINANCIRANJA</t>
  </si>
  <si>
    <t xml:space="preserve"> RAČUN PRIHODA I RASHODA </t>
  </si>
  <si>
    <t xml:space="preserve">OSTVARENJE/IZVRŠENJE 
1.-6.2022. </t>
  </si>
  <si>
    <t xml:space="preserve">OSTVARENJE/IZVRŠENJE 
1.-6.2023. </t>
  </si>
  <si>
    <t>IZVJEŠTAJ PO PROGRAMSKOJ KLASIFIKACIJI</t>
  </si>
  <si>
    <t>PRIJENOS SREDSTAVA U SLJEDEĆE RAZDOBLJE</t>
  </si>
  <si>
    <t>SAŽETAK RAČUNA FINANCIRANJA</t>
  </si>
  <si>
    <t xml:space="preserve">NETO FINANCIRANJE </t>
  </si>
  <si>
    <t xml:space="preserve">VIŠAK/MANJAK + NETO FINANCIRANJE </t>
  </si>
  <si>
    <t>SAŽETAK RAČUNA PRIHODA I RASHODA</t>
  </si>
  <si>
    <t>Prihodi od upravnih i administrativnih pristojbi, pristojbi po posebnim propisima i naknadama</t>
  </si>
  <si>
    <t>Prihodi po posebnim propisima</t>
  </si>
  <si>
    <t>Ostali nespomenuti prihodi</t>
  </si>
  <si>
    <t>Prihodi od novčane naknade poslodavca zbog nezapošljavanja osoba s invaliditetom</t>
  </si>
  <si>
    <t>Ostali rashodi za zaposlene</t>
  </si>
  <si>
    <t>Doprinosi na plaće</t>
  </si>
  <si>
    <t>Doprinosi za obvezno zdravstveno osiguranje</t>
  </si>
  <si>
    <t>Naknade za prijevoz, za rad na terenu i odvojeni život</t>
  </si>
  <si>
    <t>Stručno usavršavanje zaposlenika</t>
  </si>
  <si>
    <t>Rashodi za materijal i energiju</t>
  </si>
  <si>
    <t>Uredski materijal i ostali materijalni rashodi</t>
  </si>
  <si>
    <t>Energija</t>
  </si>
  <si>
    <t>Sitni inventar i autogume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</si>
  <si>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</si>
  <si>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</si>
  <si>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</si>
  <si>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</si>
  <si>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</si>
  <si>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</si>
  <si>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</si>
  <si>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</si>
  <si>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</si>
  <si>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</si>
  <si>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>Ostali nespomenuti rashodi poslovanja</t>
  </si>
  <si>
    <t>Naknade za rad predstavničkih i izvršnih tijela, povjerenstava i sl.</t>
  </si>
  <si>
    <t>Premije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</si>
  <si>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</si>
  <si>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</si>
  <si>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</si>
  <si>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</si>
  <si>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</si>
  <si>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</si>
  <si>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Nematerijalna imovina</t>
  </si>
  <si>
    <t>Licence</t>
  </si>
  <si>
    <t>Rashodi za nabavu proizvedene dugotrajne imovine</t>
  </si>
  <si>
    <t>Postrojenja i oprema</t>
  </si>
  <si>
    <t>Uredska oprema i namještaj</t>
  </si>
  <si>
    <t>Medicinska i laboratorijska oprema</t>
  </si>
  <si>
    <t>4 Prihodi za posebne namjene</t>
  </si>
  <si>
    <t>43 Ostali prihodi za posebne namjene</t>
  </si>
  <si>
    <t>10 Socijalna zaštita</t>
  </si>
  <si>
    <t>101 Bolest i invaliditet</t>
  </si>
  <si>
    <t>1012 Invaliditet</t>
  </si>
  <si>
    <t>Centar za profesionalnu rehabilitaciju Rijeka</t>
  </si>
  <si>
    <t>Ostali prihodi za posebne namjene</t>
  </si>
  <si>
    <t>A924001</t>
  </si>
  <si>
    <t>Aktivna politika tržišta rada</t>
  </si>
  <si>
    <t>Tržište rada i radni uvjeti</t>
  </si>
  <si>
    <t>Administracija i upravljanje</t>
  </si>
  <si>
    <t>Naknade za rad predstavničkih i izvršnih tijela, povjerenstava i slično</t>
  </si>
  <si>
    <t xml:space="preserve">OSTVARENJE/IZVRŠENJE 
2024. </t>
  </si>
  <si>
    <t xml:space="preserve">OSTVARENJE/ IZVRŠENJE 
2024. </t>
  </si>
  <si>
    <t xml:space="preserve"> IZVRŠENJE 
2024. </t>
  </si>
  <si>
    <t>IZVRŠENJE FINANCIJSKOG PLANA CENTRA ZA PROFESIONALNU
 REHABILITACIJU RIJEKA ZA 2025. GODINU</t>
  </si>
  <si>
    <t>IZVORNI PLAN ILI REBALANS 2025.*</t>
  </si>
  <si>
    <t>TEKUĆI PLAN 2025.*</t>
  </si>
  <si>
    <t xml:space="preserve">OSTVARENJE/IZVRŠENJE 
2025. </t>
  </si>
  <si>
    <t xml:space="preserve">OSTVARENJE/ IZVRŠENJE 
2025. </t>
  </si>
  <si>
    <t xml:space="preserve"> IZVRŠENJE 
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</si>
</sst>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b/>
      <sz val="10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8">
    <xf numFmtId="0" fontId="0" fillId="0" borderId="0" xfId="0"/>
    <xf numFmtId="0" fontId="3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3" fontId="6" fillId="0" borderId="3" xfId="0" applyNumberFormat="1" applyFont="1" applyBorder="1" applyAlignment="1">
      <alignment horizontal="right"/>
    </xf>
    <xf numFmtId="0" fontId="9" fillId="3" borderId="1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8" fillId="2" borderId="3" xfId="0" quotePrefix="1" applyFont="1" applyFill="1" applyBorder="1" applyAlignment="1">
      <alignment horizontal="left" vertical="center" wrapText="1" indent="1"/>
    </xf>
    <xf numFmtId="0" fontId="8" fillId="2" borderId="3" xfId="0" applyFont="1" applyFill="1" applyBorder="1" applyAlignment="1">
      <alignment horizontal="left" vertical="center" indent="1"/>
    </xf>
    <xf numFmtId="0" fontId="8" fillId="2" borderId="3" xfId="0" applyFont="1" applyFill="1" applyBorder="1" applyAlignment="1">
      <alignment horizontal="left" vertical="center" wrapText="1" indent="1"/>
    </xf>
    <xf numFmtId="0" fontId="7" fillId="2" borderId="3" xfId="0" quotePrefix="1" applyFont="1" applyFill="1" applyBorder="1" applyAlignment="1">
      <alignment horizontal="left" vertical="center" wrapText="1"/>
    </xf>
    <xf numFmtId="0" fontId="11" fillId="0" borderId="0" xfId="0" applyFont="1" applyAlignment="1">
      <alignment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/>
    <xf numFmtId="0" fontId="13" fillId="0" borderId="5" xfId="0" applyFont="1" applyBorder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5" fillId="2" borderId="3" xfId="0" applyFont="1" applyFill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center"/>
    </xf>
    <xf numFmtId="0" fontId="6" fillId="3" borderId="3" xfId="0" quotePrefix="1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15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7" fillId="0" borderId="0" xfId="0" applyFont="1"/>
    <xf numFmtId="0" fontId="3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8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4" fontId="7" fillId="0" borderId="3" xfId="0" applyNumberFormat="1" applyFont="1" applyBorder="1" applyAlignment="1">
      <alignment vertical="center"/>
    </xf>
    <xf numFmtId="4" fontId="0" fillId="0" borderId="0" xfId="0" applyNumberFormat="1"/>
    <xf numFmtId="4" fontId="7" fillId="0" borderId="3" xfId="0" applyNumberFormat="1" applyFont="1" applyBorder="1" applyAlignment="1">
      <alignment vertical="center" wrapText="1"/>
    </xf>
    <xf numFmtId="4" fontId="6" fillId="3" borderId="3" xfId="0" quotePrefix="1" applyNumberFormat="1" applyFont="1" applyFill="1" applyBorder="1" applyAlignment="1">
      <alignment horizontal="right" wrapText="1"/>
    </xf>
    <xf numFmtId="4" fontId="9" fillId="3" borderId="3" xfId="0" applyNumberFormat="1" applyFont="1" applyFill="1" applyBorder="1" applyAlignment="1">
      <alignment vertical="center"/>
    </xf>
    <xf numFmtId="4" fontId="9" fillId="3" borderId="3" xfId="0" applyNumberFormat="1" applyFont="1" applyFill="1" applyBorder="1" applyAlignment="1">
      <alignment vertical="center" wrapText="1"/>
    </xf>
    <xf numFmtId="4" fontId="19" fillId="3" borderId="3" xfId="0" applyNumberFormat="1" applyFont="1" applyFill="1" applyBorder="1" applyAlignment="1">
      <alignment wrapText="1"/>
    </xf>
    <xf numFmtId="4" fontId="6" fillId="0" borderId="3" xfId="0" applyNumberFormat="1" applyFont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0" fillId="0" borderId="3" xfId="0" applyNumberFormat="1" applyBorder="1"/>
    <xf numFmtId="4" fontId="3" fillId="2" borderId="3" xfId="0" applyNumberFormat="1" applyFont="1" applyFill="1" applyBorder="1" applyAlignment="1">
      <alignment horizontal="right" wrapText="1"/>
    </xf>
    <xf numFmtId="4" fontId="20" fillId="0" borderId="3" xfId="0" applyNumberFormat="1" applyFont="1" applyBorder="1"/>
    <xf numFmtId="0" fontId="6" fillId="0" borderId="0" xfId="0" applyFont="1" applyAlignment="1">
      <alignment horizontal="center" vertical="center" wrapText="1"/>
    </xf>
    <xf numFmtId="0" fontId="21" fillId="0" borderId="0" xfId="0" applyFont="1"/>
    <xf numFmtId="4" fontId="6" fillId="2" borderId="3" xfId="0" applyNumberFormat="1" applyFont="1" applyFill="1" applyBorder="1" applyAlignment="1">
      <alignment horizontal="right"/>
    </xf>
    <xf numFmtId="4" fontId="22" fillId="0" borderId="3" xfId="0" applyNumberFormat="1" applyFont="1" applyBorder="1"/>
    <xf numFmtId="4" fontId="1" fillId="0" borderId="3" xfId="0" applyNumberFormat="1" applyFont="1" applyBorder="1"/>
    <xf numFmtId="0" fontId="6" fillId="2" borderId="4" xfId="0" applyFont="1" applyFill="1" applyBorder="1" applyAlignment="1">
      <alignment horizontal="left" vertical="center" wrapText="1"/>
    </xf>
    <xf numFmtId="4" fontId="7" fillId="2" borderId="3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15" fillId="3" borderId="3" xfId="0" applyFont="1" applyFill="1" applyBorder="1" applyAlignment="1">
      <alignment horizontal="right" vertical="center" wrapText="1"/>
    </xf>
    <xf numFmtId="0" fontId="9" fillId="2" borderId="3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" fontId="9" fillId="2" borderId="3" xfId="0" applyNumberFormat="1" applyFont="1" applyFill="1" applyBorder="1" applyAlignment="1">
      <alignment horizontal="right" vertical="center" wrapText="1"/>
    </xf>
    <xf numFmtId="4" fontId="3" fillId="2" borderId="4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0" fontId="7" fillId="2" borderId="3" xfId="0" quotePrefix="1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2" xfId="0" quotePrefix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3" borderId="1" xfId="0" quotePrefix="1" applyFont="1" applyFill="1" applyBorder="1" applyAlignment="1">
      <alignment horizontal="left" wrapText="1"/>
    </xf>
    <xf numFmtId="0" fontId="6" fillId="3" borderId="2" xfId="0" quotePrefix="1" applyFont="1" applyFill="1" applyBorder="1" applyAlignment="1">
      <alignment horizontal="left" wrapText="1"/>
    </xf>
    <xf numFmtId="0" fontId="6" fillId="3" borderId="4" xfId="0" quotePrefix="1" applyFont="1" applyFill="1" applyBorder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9" fillId="0" borderId="1" xfId="0" quotePrefix="1" applyFont="1" applyBorder="1" applyAlignment="1">
      <alignment horizontal="left" vertical="center"/>
    </xf>
    <xf numFmtId="0" fontId="15" fillId="0" borderId="3" xfId="0" quotePrefix="1" applyFont="1" applyBorder="1" applyAlignment="1">
      <alignment horizontal="center" wrapText="1"/>
    </xf>
    <xf numFmtId="0" fontId="15" fillId="0" borderId="1" xfId="0" quotePrefix="1" applyFont="1" applyBorder="1" applyAlignment="1">
      <alignment horizontal="center" wrapText="1"/>
    </xf>
    <xf numFmtId="0" fontId="6" fillId="3" borderId="3" xfId="0" quotePrefix="1" applyFont="1" applyFill="1" applyBorder="1" applyAlignment="1">
      <alignment horizontal="left" vertical="center" wrapText="1"/>
    </xf>
    <xf numFmtId="0" fontId="9" fillId="3" borderId="1" xfId="0" quotePrefix="1" applyFont="1" applyFill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</cellXfs>
  <cellStyles count="2">
    <cellStyle name="Normal" xfId="0" builtinId="0"/>
    <cellStyle name="Obično_List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35"/>
  <sheetViews>
    <sheetView tabSelected="1" topLeftCell="A4" zoomScaleNormal="100" workbookViewId="0">
      <selection activeCell="J26" sqref="J26"/>
    </sheetView>
  </sheetViews>
  <sheetFormatPr defaultRowHeight="15" x14ac:dyDescent="0.25"/>
  <cols>
    <col min="6" max="10" width="25.28515625" customWidth="1"/>
    <col min="11" max="12" width="15.7109375" customWidth="1"/>
    <col min="13" max="13" width="25.28515625" customWidth="1"/>
  </cols>
  <sheetData>
    <row r="1" spans="2:13" ht="42" customHeight="1" x14ac:dyDescent="0.25">
      <c r="B1" s="92" t="s">
        <v>124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29"/>
    </row>
    <row r="2" spans="2:13" ht="18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3" ht="15.75" customHeight="1" x14ac:dyDescent="0.25">
      <c r="B3" s="92" t="s">
        <v>12</v>
      </c>
      <c r="C3" s="92"/>
      <c r="D3" s="92"/>
      <c r="E3" s="92"/>
      <c r="F3" s="92"/>
      <c r="G3" s="92"/>
      <c r="H3" s="92"/>
      <c r="I3" s="92"/>
      <c r="J3" s="92"/>
      <c r="K3" s="92"/>
      <c r="L3" s="92"/>
      <c r="M3" s="28"/>
    </row>
    <row r="4" spans="2:13" ht="18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</row>
    <row r="5" spans="2:13" ht="18" customHeight="1" x14ac:dyDescent="0.25">
      <c r="B5" s="92" t="s">
        <v>60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27"/>
    </row>
    <row r="6" spans="2:13" ht="18" customHeight="1" x14ac:dyDescent="0.25"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27"/>
    </row>
    <row r="7" spans="2:13" ht="18" customHeight="1" x14ac:dyDescent="0.25">
      <c r="B7" s="97" t="s">
        <v>70</v>
      </c>
      <c r="C7" s="97"/>
      <c r="D7" s="97"/>
      <c r="E7" s="97"/>
      <c r="F7" s="97"/>
      <c r="G7" s="5"/>
      <c r="H7" s="6"/>
      <c r="I7" s="6"/>
      <c r="J7" s="6"/>
      <c r="K7" s="35"/>
      <c r="L7" s="35"/>
    </row>
    <row r="8" spans="2:13" ht="25.5" x14ac:dyDescent="0.25">
      <c r="B8" s="100" t="s">
        <v>8</v>
      </c>
      <c r="C8" s="100"/>
      <c r="D8" s="100"/>
      <c r="E8" s="100"/>
      <c r="F8" s="100"/>
      <c r="G8" s="32" t="s">
        <v>121</v>
      </c>
      <c r="H8" s="32" t="s">
        <v>125</v>
      </c>
      <c r="I8" s="32" t="s">
        <v>126</v>
      </c>
      <c r="J8" s="32" t="s">
        <v>127</v>
      </c>
      <c r="K8" s="32" t="s">
        <v>28</v>
      </c>
      <c r="L8" s="32" t="s">
        <v>57</v>
      </c>
    </row>
    <row r="9" spans="2:13" x14ac:dyDescent="0.25">
      <c r="B9" s="113">
        <v>1</v>
      </c>
      <c r="C9" s="113"/>
      <c r="D9" s="113"/>
      <c r="E9" s="113"/>
      <c r="F9" s="114"/>
      <c r="G9" s="39">
        <v>2</v>
      </c>
      <c r="H9" s="38">
        <v>3</v>
      </c>
      <c r="I9" s="38">
        <v>4</v>
      </c>
      <c r="J9" s="38">
        <v>5</v>
      </c>
      <c r="K9" s="38" t="s">
        <v>39</v>
      </c>
      <c r="L9" s="38" t="s">
        <v>40</v>
      </c>
    </row>
    <row r="10" spans="2:13" x14ac:dyDescent="0.25">
      <c r="B10" s="98" t="s">
        <v>30</v>
      </c>
      <c r="C10" s="99"/>
      <c r="D10" s="99"/>
      <c r="E10" s="99"/>
      <c r="F10" s="111"/>
      <c r="G10" s="54">
        <v>487907</v>
      </c>
      <c r="H10" s="61">
        <v>812470</v>
      </c>
      <c r="I10" s="61">
        <v>812470</v>
      </c>
      <c r="J10" s="61">
        <v>808488</v>
      </c>
      <c r="K10" s="61">
        <f>SUM(J10/G10*100)</f>
        <v>165.70534958506437</v>
      </c>
      <c r="L10" s="61">
        <f>SUM(J10/I10*100)</f>
        <v>99.509889595923539</v>
      </c>
    </row>
    <row r="11" spans="2:13" x14ac:dyDescent="0.25">
      <c r="B11" s="112" t="s">
        <v>29</v>
      </c>
      <c r="C11" s="111"/>
      <c r="D11" s="111"/>
      <c r="E11" s="111"/>
      <c r="F11" s="111"/>
      <c r="G11" s="30">
        <v>0</v>
      </c>
      <c r="H11" s="61"/>
      <c r="I11" s="61"/>
      <c r="J11" s="61"/>
      <c r="K11" s="61"/>
      <c r="L11" s="61"/>
    </row>
    <row r="12" spans="2:13" x14ac:dyDescent="0.25">
      <c r="B12" s="108" t="s">
        <v>0</v>
      </c>
      <c r="C12" s="109"/>
      <c r="D12" s="109"/>
      <c r="E12" s="109"/>
      <c r="F12" s="110"/>
      <c r="G12" s="58">
        <f>SUM(G10:G11)</f>
        <v>487907</v>
      </c>
      <c r="H12" s="58">
        <f t="shared" ref="H12:J12" si="0">SUM(H10:H11)</f>
        <v>812470</v>
      </c>
      <c r="I12" s="58">
        <f t="shared" si="0"/>
        <v>812470</v>
      </c>
      <c r="J12" s="58">
        <f t="shared" si="0"/>
        <v>808488</v>
      </c>
      <c r="K12" s="61">
        <f t="shared" ref="K12:K16" si="1">SUM(J12/G12*100)</f>
        <v>165.70534958506437</v>
      </c>
      <c r="L12" s="61">
        <f t="shared" ref="L12:L15" si="2">SUM(J12/I12*100)</f>
        <v>99.509889595923539</v>
      </c>
    </row>
    <row r="13" spans="2:13" x14ac:dyDescent="0.25">
      <c r="B13" s="117" t="s">
        <v>31</v>
      </c>
      <c r="C13" s="99"/>
      <c r="D13" s="99"/>
      <c r="E13" s="99"/>
      <c r="F13" s="99"/>
      <c r="G13" s="54">
        <v>616916.46</v>
      </c>
      <c r="H13" s="61">
        <v>791970</v>
      </c>
      <c r="I13" s="61">
        <v>791970</v>
      </c>
      <c r="J13" s="61">
        <v>664630.25</v>
      </c>
      <c r="K13" s="61">
        <f t="shared" si="1"/>
        <v>107.73423844129562</v>
      </c>
      <c r="L13" s="61">
        <f t="shared" si="2"/>
        <v>83.9211396896347</v>
      </c>
    </row>
    <row r="14" spans="2:13" x14ac:dyDescent="0.25">
      <c r="B14" s="112" t="s">
        <v>32</v>
      </c>
      <c r="C14" s="111"/>
      <c r="D14" s="111"/>
      <c r="E14" s="111"/>
      <c r="F14" s="111"/>
      <c r="G14" s="55">
        <v>4006.35</v>
      </c>
      <c r="H14" s="61">
        <v>20500</v>
      </c>
      <c r="I14" s="61">
        <v>20500</v>
      </c>
      <c r="J14" s="61">
        <v>7196.73</v>
      </c>
      <c r="K14" s="61">
        <f t="shared" si="1"/>
        <v>179.63308248156051</v>
      </c>
      <c r="L14" s="61">
        <f t="shared" si="2"/>
        <v>35.106000000000002</v>
      </c>
    </row>
    <row r="15" spans="2:13" x14ac:dyDescent="0.25">
      <c r="B15" s="21" t="s">
        <v>1</v>
      </c>
      <c r="C15" s="22"/>
      <c r="D15" s="22"/>
      <c r="E15" s="22"/>
      <c r="F15" s="22"/>
      <c r="G15" s="58">
        <f t="shared" ref="G15:J15" si="3">SUM(G13:G14)</f>
        <v>620922.80999999994</v>
      </c>
      <c r="H15" s="58">
        <f t="shared" si="3"/>
        <v>812470</v>
      </c>
      <c r="I15" s="58">
        <f t="shared" si="3"/>
        <v>812470</v>
      </c>
      <c r="J15" s="58">
        <f t="shared" si="3"/>
        <v>671826.98</v>
      </c>
      <c r="K15" s="61">
        <f t="shared" si="1"/>
        <v>108.19814785029401</v>
      </c>
      <c r="L15" s="61">
        <f t="shared" si="2"/>
        <v>82.689450687409987</v>
      </c>
    </row>
    <row r="16" spans="2:13" x14ac:dyDescent="0.25">
      <c r="B16" s="116" t="s">
        <v>2</v>
      </c>
      <c r="C16" s="109"/>
      <c r="D16" s="109"/>
      <c r="E16" s="109"/>
      <c r="F16" s="109"/>
      <c r="G16" s="59">
        <f>(G12-G15)</f>
        <v>-133015.80999999994</v>
      </c>
      <c r="H16" s="59">
        <f t="shared" ref="H16:J16" si="4">(H12-H15)</f>
        <v>0</v>
      </c>
      <c r="I16" s="59">
        <f t="shared" si="4"/>
        <v>0</v>
      </c>
      <c r="J16" s="59">
        <f t="shared" si="4"/>
        <v>136661.02000000002</v>
      </c>
      <c r="K16" s="61">
        <f t="shared" si="1"/>
        <v>-102.74043363717446</v>
      </c>
      <c r="L16" s="61"/>
    </row>
    <row r="17" spans="1:49" ht="18" x14ac:dyDescent="0.25">
      <c r="B17" s="3"/>
      <c r="C17" s="7"/>
      <c r="D17" s="7"/>
      <c r="E17" s="7"/>
      <c r="F17" s="7"/>
      <c r="G17" s="7"/>
      <c r="H17" s="7"/>
      <c r="I17" s="7"/>
      <c r="J17" s="7"/>
      <c r="K17" s="1"/>
      <c r="L17" s="1"/>
      <c r="M17" s="1"/>
    </row>
    <row r="18" spans="1:49" ht="18" customHeight="1" x14ac:dyDescent="0.25">
      <c r="B18" s="97" t="s">
        <v>67</v>
      </c>
      <c r="C18" s="97"/>
      <c r="D18" s="97"/>
      <c r="E18" s="97"/>
      <c r="F18" s="97"/>
      <c r="G18" s="7"/>
      <c r="H18" s="7"/>
      <c r="I18" s="7"/>
      <c r="J18" s="7"/>
      <c r="K18" s="1"/>
      <c r="L18" s="1"/>
      <c r="M18" s="1"/>
    </row>
    <row r="19" spans="1:49" ht="25.5" x14ac:dyDescent="0.25">
      <c r="B19" s="100" t="s">
        <v>8</v>
      </c>
      <c r="C19" s="100"/>
      <c r="D19" s="100"/>
      <c r="E19" s="100"/>
      <c r="F19" s="100"/>
      <c r="G19" s="32" t="s">
        <v>121</v>
      </c>
      <c r="H19" s="2" t="s">
        <v>125</v>
      </c>
      <c r="I19" s="2" t="s">
        <v>126</v>
      </c>
      <c r="J19" s="2" t="s">
        <v>127</v>
      </c>
      <c r="K19" s="2" t="s">
        <v>28</v>
      </c>
      <c r="L19" s="2" t="s">
        <v>57</v>
      </c>
    </row>
    <row r="20" spans="1:49" x14ac:dyDescent="0.25">
      <c r="B20" s="101">
        <v>1</v>
      </c>
      <c r="C20" s="102"/>
      <c r="D20" s="102"/>
      <c r="E20" s="102"/>
      <c r="F20" s="102"/>
      <c r="G20" s="40">
        <v>2</v>
      </c>
      <c r="H20" s="38">
        <v>3</v>
      </c>
      <c r="I20" s="38">
        <v>4</v>
      </c>
      <c r="J20" s="38">
        <v>5</v>
      </c>
      <c r="K20" s="38" t="s">
        <v>39</v>
      </c>
      <c r="L20" s="38" t="s">
        <v>40</v>
      </c>
    </row>
    <row r="21" spans="1:49" ht="15.75" customHeight="1" x14ac:dyDescent="0.25">
      <c r="B21" s="98" t="s">
        <v>33</v>
      </c>
      <c r="C21" s="103"/>
      <c r="D21" s="103"/>
      <c r="E21" s="103"/>
      <c r="F21" s="103"/>
      <c r="G21" s="33"/>
      <c r="H21" s="20"/>
      <c r="I21" s="20"/>
      <c r="J21" s="20"/>
      <c r="K21" s="20"/>
      <c r="L21" s="20"/>
    </row>
    <row r="22" spans="1:49" x14ac:dyDescent="0.25">
      <c r="B22" s="98" t="s">
        <v>34</v>
      </c>
      <c r="C22" s="99"/>
      <c r="D22" s="99"/>
      <c r="E22" s="99"/>
      <c r="F22" s="99"/>
      <c r="G22" s="31"/>
      <c r="H22" s="20"/>
      <c r="I22" s="20"/>
      <c r="J22" s="20"/>
      <c r="K22" s="20"/>
      <c r="L22" s="20"/>
    </row>
    <row r="23" spans="1:49" ht="15" customHeight="1" x14ac:dyDescent="0.25">
      <c r="B23" s="104" t="s">
        <v>58</v>
      </c>
      <c r="C23" s="105"/>
      <c r="D23" s="105"/>
      <c r="E23" s="105"/>
      <c r="F23" s="106"/>
      <c r="G23" s="41"/>
      <c r="H23" s="42"/>
      <c r="I23" s="42"/>
      <c r="J23" s="42"/>
      <c r="K23" s="42"/>
      <c r="L23" s="42"/>
    </row>
    <row r="24" spans="1:49" s="43" customFormat="1" ht="15" customHeight="1" x14ac:dyDescent="0.25">
      <c r="A24"/>
      <c r="B24" s="98" t="s">
        <v>17</v>
      </c>
      <c r="C24" s="99"/>
      <c r="D24" s="99"/>
      <c r="E24" s="99"/>
      <c r="F24" s="99"/>
      <c r="G24" s="56">
        <v>204028.19</v>
      </c>
      <c r="H24" s="61"/>
      <c r="I24" s="61"/>
      <c r="J24" s="61">
        <v>71012.38</v>
      </c>
      <c r="K24" s="61"/>
      <c r="L24" s="61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</row>
    <row r="25" spans="1:49" s="43" customFormat="1" ht="15" customHeight="1" x14ac:dyDescent="0.25">
      <c r="A25"/>
      <c r="B25" s="98" t="s">
        <v>66</v>
      </c>
      <c r="C25" s="99"/>
      <c r="D25" s="99"/>
      <c r="E25" s="99"/>
      <c r="F25" s="99"/>
      <c r="G25" s="56">
        <v>-71012.38</v>
      </c>
      <c r="H25" s="61"/>
      <c r="I25" s="61"/>
      <c r="J25" s="61">
        <v>-207673.4</v>
      </c>
      <c r="K25" s="61"/>
      <c r="L25" s="61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</row>
    <row r="26" spans="1:49" s="53" customFormat="1" x14ac:dyDescent="0.25">
      <c r="A26" s="52"/>
      <c r="B26" s="104" t="s">
        <v>68</v>
      </c>
      <c r="C26" s="105"/>
      <c r="D26" s="105"/>
      <c r="E26" s="105"/>
      <c r="F26" s="106"/>
      <c r="G26" s="57">
        <f>SUM(G24+G25)</f>
        <v>133015.81</v>
      </c>
      <c r="H26" s="57">
        <f t="shared" ref="H26:J26" si="5">SUM(H24+H25)</f>
        <v>0</v>
      </c>
      <c r="I26" s="57">
        <f t="shared" si="5"/>
        <v>0</v>
      </c>
      <c r="J26" s="57">
        <f t="shared" si="5"/>
        <v>-136661.01999999999</v>
      </c>
      <c r="K26" s="61"/>
      <c r="L26" s="61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</row>
    <row r="27" spans="1:49" ht="15.75" x14ac:dyDescent="0.25">
      <c r="B27" s="115" t="s">
        <v>69</v>
      </c>
      <c r="C27" s="115"/>
      <c r="D27" s="115"/>
      <c r="E27" s="115"/>
      <c r="F27" s="115"/>
      <c r="G27" s="60">
        <f>SUM(G16+G26)</f>
        <v>5.8207660913467407E-11</v>
      </c>
      <c r="H27" s="60">
        <f t="shared" ref="H27:J27" si="6">SUM(H16+H26)</f>
        <v>0</v>
      </c>
      <c r="I27" s="60">
        <f t="shared" si="6"/>
        <v>0</v>
      </c>
      <c r="J27" s="60">
        <f t="shared" si="6"/>
        <v>2.9103830456733704E-11</v>
      </c>
      <c r="K27" s="61"/>
      <c r="L27" s="61"/>
    </row>
    <row r="29" spans="1:49" x14ac:dyDescent="0.25"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</row>
    <row r="30" spans="1:49" x14ac:dyDescent="0.25"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</row>
    <row r="31" spans="1:49" ht="15" customHeight="1" x14ac:dyDescent="0.25"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</row>
    <row r="32" spans="1:49" ht="15" customHeight="1" x14ac:dyDescent="0.25"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</row>
    <row r="33" spans="2:12" ht="36.75" customHeight="1" x14ac:dyDescent="0.25">
      <c r="B33" s="96"/>
      <c r="C33" s="96"/>
      <c r="D33" s="96"/>
      <c r="E33" s="96"/>
      <c r="F33" s="96"/>
      <c r="G33" s="96"/>
      <c r="H33" s="96"/>
      <c r="I33" s="96"/>
      <c r="J33" s="96"/>
      <c r="K33" s="96"/>
      <c r="L33" s="96"/>
    </row>
    <row r="34" spans="2:12" ht="15" customHeight="1" x14ac:dyDescent="0.25"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</row>
    <row r="35" spans="2:12" x14ac:dyDescent="0.25"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</row>
  </sheetData>
  <mergeCells count="26">
    <mergeCell ref="B5:L5"/>
    <mergeCell ref="B3:L3"/>
    <mergeCell ref="B1:L1"/>
    <mergeCell ref="B32:L33"/>
    <mergeCell ref="B34:L35"/>
    <mergeCell ref="B12:F12"/>
    <mergeCell ref="B22:F22"/>
    <mergeCell ref="B10:F10"/>
    <mergeCell ref="B11:F11"/>
    <mergeCell ref="B8:F8"/>
    <mergeCell ref="B9:F9"/>
    <mergeCell ref="B27:F27"/>
    <mergeCell ref="B14:F14"/>
    <mergeCell ref="B16:F16"/>
    <mergeCell ref="B13:F13"/>
    <mergeCell ref="B30:L30"/>
    <mergeCell ref="B31:L31"/>
    <mergeCell ref="B7:F7"/>
    <mergeCell ref="B18:F18"/>
    <mergeCell ref="B24:F24"/>
    <mergeCell ref="B25:F25"/>
    <mergeCell ref="B19:F19"/>
    <mergeCell ref="B20:F20"/>
    <mergeCell ref="B21:F21"/>
    <mergeCell ref="B26:F26"/>
    <mergeCell ref="B23:F23"/>
  </mergeCells>
  <pageMargins left="0.7" right="0.7" top="0.75" bottom="0.75" header="0.3" footer="0.3"/>
  <pageSetup paperSize="9" scale="67" orientation="landscape" r:id="rId1"/>
  <ignoredErrors>
    <ignoredError sqref="G12:J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7C20F-E1F3-4740-8A19-3943BC85044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B7B88-87EF-4174-A626-E975EB043C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73"/>
  <sheetViews>
    <sheetView topLeftCell="A18" zoomScale="90" zoomScaleNormal="90" workbookViewId="0">
      <selection activeCell="J68" sqref="J68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11.42578125" customWidth="1"/>
    <col min="5" max="5" width="8.42578125" customWidth="1"/>
    <col min="6" max="6" width="57.28515625" customWidth="1"/>
    <col min="7" max="7" width="22.42578125" customWidth="1"/>
    <col min="8" max="8" width="20.85546875" customWidth="1"/>
    <col min="9" max="9" width="22" customWidth="1"/>
    <col min="10" max="10" width="22.5703125" style="67" customWidth="1"/>
    <col min="11" max="12" width="15.7109375" customWidth="1"/>
  </cols>
  <sheetData>
    <row r="1" spans="2:12" ht="18" hidden="1" x14ac:dyDescent="0.25">
      <c r="B1" s="3"/>
      <c r="C1" s="3"/>
      <c r="D1" s="3"/>
      <c r="E1" s="3"/>
      <c r="F1" s="3"/>
      <c r="G1" s="3"/>
      <c r="H1" s="3"/>
      <c r="I1" s="3"/>
      <c r="J1" s="66"/>
      <c r="K1" s="3"/>
      <c r="L1" s="3"/>
    </row>
    <row r="2" spans="2:12" ht="15.75" customHeight="1" x14ac:dyDescent="0.25">
      <c r="B2" s="92" t="s">
        <v>12</v>
      </c>
      <c r="C2" s="92"/>
      <c r="D2" s="92"/>
      <c r="E2" s="92"/>
      <c r="F2" s="92"/>
      <c r="G2" s="92"/>
      <c r="H2" s="92"/>
      <c r="I2" s="92"/>
      <c r="J2" s="92"/>
      <c r="K2" s="92"/>
      <c r="L2" s="92"/>
    </row>
    <row r="3" spans="2:12" ht="18" x14ac:dyDescent="0.25">
      <c r="B3" s="3"/>
      <c r="C3" s="3"/>
      <c r="D3" s="3"/>
      <c r="E3" s="3"/>
      <c r="F3" s="3"/>
      <c r="G3" s="3"/>
      <c r="H3" s="3"/>
      <c r="I3" s="3"/>
      <c r="J3" s="4"/>
      <c r="K3" s="4"/>
      <c r="L3" s="4"/>
    </row>
    <row r="4" spans="2:12" ht="15.75" customHeight="1" x14ac:dyDescent="0.25">
      <c r="B4" s="92" t="s">
        <v>62</v>
      </c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2:12" ht="18" x14ac:dyDescent="0.25">
      <c r="B5" s="3"/>
      <c r="C5" s="3"/>
      <c r="D5" s="3"/>
      <c r="E5" s="3"/>
      <c r="F5" s="3"/>
      <c r="G5" s="3"/>
      <c r="H5" s="3"/>
      <c r="I5" s="3"/>
      <c r="J5" s="4"/>
      <c r="K5" s="4"/>
      <c r="L5" s="4"/>
    </row>
    <row r="6" spans="2:12" ht="15.75" customHeight="1" x14ac:dyDescent="0.25">
      <c r="B6" s="92" t="s">
        <v>41</v>
      </c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2:12" ht="18" x14ac:dyDescent="0.25">
      <c r="B7" s="3"/>
      <c r="C7" s="3"/>
      <c r="D7" s="3"/>
      <c r="E7" s="3"/>
      <c r="F7" s="3"/>
      <c r="G7" s="3"/>
      <c r="H7" s="3"/>
      <c r="I7" s="3"/>
      <c r="J7" s="4"/>
      <c r="K7" s="4"/>
      <c r="L7" s="4"/>
    </row>
    <row r="8" spans="2:12" ht="45" customHeight="1" x14ac:dyDescent="0.25">
      <c r="B8" s="86" t="s">
        <v>8</v>
      </c>
      <c r="C8" s="87"/>
      <c r="D8" s="87"/>
      <c r="E8" s="87"/>
      <c r="F8" s="88"/>
      <c r="G8" s="42" t="s">
        <v>122</v>
      </c>
      <c r="H8" s="42" t="s">
        <v>125</v>
      </c>
      <c r="I8" s="42" t="s">
        <v>126</v>
      </c>
      <c r="J8" s="42" t="s">
        <v>128</v>
      </c>
      <c r="K8" s="42" t="s">
        <v>28</v>
      </c>
      <c r="L8" s="42" t="s">
        <v>57</v>
      </c>
    </row>
    <row r="9" spans="2:12" x14ac:dyDescent="0.25">
      <c r="B9" s="89">
        <v>1</v>
      </c>
      <c r="C9" s="90"/>
      <c r="D9" s="90"/>
      <c r="E9" s="90"/>
      <c r="F9" s="91"/>
      <c r="G9" s="44">
        <v>2</v>
      </c>
      <c r="H9" s="44">
        <v>3</v>
      </c>
      <c r="I9" s="44">
        <v>4</v>
      </c>
      <c r="J9" s="42">
        <v>5</v>
      </c>
      <c r="K9" s="44" t="s">
        <v>39</v>
      </c>
      <c r="L9" s="44" t="s">
        <v>40</v>
      </c>
    </row>
    <row r="10" spans="2:12" x14ac:dyDescent="0.25">
      <c r="B10" s="10"/>
      <c r="C10" s="10"/>
      <c r="D10" s="10"/>
      <c r="E10" s="10"/>
      <c r="F10" s="10" t="s">
        <v>55</v>
      </c>
      <c r="G10" s="68">
        <f>SUM(G14:G15)</f>
        <v>487907</v>
      </c>
      <c r="H10" s="68">
        <v>812470</v>
      </c>
      <c r="I10" s="68">
        <v>812470</v>
      </c>
      <c r="J10" s="68">
        <f t="shared" ref="J10" si="0">SUM(J14:J15)</f>
        <v>808488</v>
      </c>
      <c r="K10" s="69">
        <f>SUM(J10/G10*100)</f>
        <v>165.70534958506437</v>
      </c>
      <c r="L10" s="69">
        <f>SUM(J10/I10*100)</f>
        <v>99.509889595923539</v>
      </c>
    </row>
    <row r="11" spans="2:12" x14ac:dyDescent="0.25">
      <c r="B11" s="10">
        <v>6</v>
      </c>
      <c r="C11" s="10"/>
      <c r="D11" s="10"/>
      <c r="E11" s="10"/>
      <c r="F11" s="10" t="s">
        <v>3</v>
      </c>
      <c r="G11" s="62">
        <f>SUM(G14:G15)</f>
        <v>487907</v>
      </c>
      <c r="H11" s="62">
        <v>812470</v>
      </c>
      <c r="I11" s="62">
        <v>812470</v>
      </c>
      <c r="J11" s="62">
        <f>SUM(J14:J16)</f>
        <v>808488</v>
      </c>
      <c r="K11" s="65">
        <f t="shared" ref="K11:K15" si="1">SUM(J11/G11*100)</f>
        <v>165.70534958506437</v>
      </c>
      <c r="L11" s="65">
        <f t="shared" ref="L11:L12" si="2">SUM(J11/I11*100)</f>
        <v>99.509889595923539</v>
      </c>
    </row>
    <row r="12" spans="2:12" ht="25.5" x14ac:dyDescent="0.25">
      <c r="B12" s="10"/>
      <c r="C12" s="14">
        <v>65</v>
      </c>
      <c r="D12" s="14"/>
      <c r="E12" s="14"/>
      <c r="F12" s="14" t="s">
        <v>71</v>
      </c>
      <c r="G12" s="62">
        <v>487907</v>
      </c>
      <c r="H12" s="62">
        <v>812470</v>
      </c>
      <c r="I12" s="62">
        <v>812470</v>
      </c>
      <c r="J12" s="62">
        <f>SUM(J14:J17)</f>
        <v>808488</v>
      </c>
      <c r="K12" s="65">
        <f t="shared" si="1"/>
        <v>165.70534958506437</v>
      </c>
      <c r="L12" s="65">
        <f t="shared" si="2"/>
        <v>99.509889595923539</v>
      </c>
    </row>
    <row r="13" spans="2:12" x14ac:dyDescent="0.25">
      <c r="B13" s="11"/>
      <c r="C13" s="11"/>
      <c r="D13" s="11">
        <v>652</v>
      </c>
      <c r="E13" s="11"/>
      <c r="F13" s="11" t="s">
        <v>72</v>
      </c>
      <c r="G13" s="62">
        <v>487907</v>
      </c>
      <c r="H13" s="62"/>
      <c r="I13" s="62"/>
      <c r="J13" s="62">
        <f>SUM(J14:J15)</f>
        <v>808488</v>
      </c>
      <c r="K13" s="65">
        <f t="shared" si="1"/>
        <v>165.70534958506437</v>
      </c>
      <c r="L13" s="65"/>
    </row>
    <row r="14" spans="2:12" x14ac:dyDescent="0.25">
      <c r="B14" s="11"/>
      <c r="C14" s="11"/>
      <c r="D14" s="11"/>
      <c r="E14" s="11">
        <v>6526</v>
      </c>
      <c r="F14" s="11" t="s">
        <v>73</v>
      </c>
      <c r="G14" s="62">
        <v>1593</v>
      </c>
      <c r="H14" s="62"/>
      <c r="I14" s="62"/>
      <c r="J14" s="62">
        <v>0</v>
      </c>
      <c r="K14" s="65">
        <f t="shared" si="1"/>
        <v>0</v>
      </c>
      <c r="L14" s="65"/>
    </row>
    <row r="15" spans="2:12" ht="25.5" x14ac:dyDescent="0.25">
      <c r="B15" s="11"/>
      <c r="C15" s="11"/>
      <c r="D15" s="11"/>
      <c r="E15" s="11">
        <v>6528</v>
      </c>
      <c r="F15" s="26" t="s">
        <v>74</v>
      </c>
      <c r="G15" s="62">
        <v>486314</v>
      </c>
      <c r="H15" s="62"/>
      <c r="I15" s="62"/>
      <c r="J15" s="62">
        <v>808488</v>
      </c>
      <c r="K15" s="65">
        <f t="shared" si="1"/>
        <v>166.24814420312802</v>
      </c>
      <c r="L15" s="65"/>
    </row>
    <row r="16" spans="2:12" x14ac:dyDescent="0.25">
      <c r="B16" s="11"/>
      <c r="C16" s="11"/>
      <c r="D16" s="11"/>
      <c r="E16" s="12"/>
      <c r="F16" s="14"/>
      <c r="G16" s="62"/>
      <c r="H16" s="62"/>
      <c r="I16" s="62"/>
      <c r="J16" s="62"/>
      <c r="K16" s="63"/>
      <c r="L16" s="63"/>
    </row>
    <row r="18" spans="2:12" ht="18" x14ac:dyDescent="0.25">
      <c r="B18" s="3"/>
      <c r="C18" s="3"/>
      <c r="D18" s="3"/>
      <c r="E18" s="3"/>
      <c r="F18" s="3"/>
      <c r="G18" s="3"/>
      <c r="H18" s="3"/>
      <c r="I18" s="3"/>
      <c r="J18" s="4"/>
      <c r="K18" s="4"/>
      <c r="L18" s="4"/>
    </row>
    <row r="19" spans="2:12" ht="36.75" customHeight="1" x14ac:dyDescent="0.25">
      <c r="B19" s="86" t="s">
        <v>8</v>
      </c>
      <c r="C19" s="87"/>
      <c r="D19" s="87"/>
      <c r="E19" s="87"/>
      <c r="F19" s="88"/>
      <c r="G19" s="42" t="s">
        <v>122</v>
      </c>
      <c r="H19" s="42" t="s">
        <v>125</v>
      </c>
      <c r="I19" s="42" t="s">
        <v>126</v>
      </c>
      <c r="J19" s="42" t="s">
        <v>128</v>
      </c>
      <c r="K19" s="42" t="s">
        <v>28</v>
      </c>
      <c r="L19" s="42" t="s">
        <v>57</v>
      </c>
    </row>
    <row r="20" spans="2:12" x14ac:dyDescent="0.25">
      <c r="B20" s="89">
        <v>1</v>
      </c>
      <c r="C20" s="90"/>
      <c r="D20" s="90"/>
      <c r="E20" s="90"/>
      <c r="F20" s="91"/>
      <c r="G20" s="44">
        <v>2</v>
      </c>
      <c r="H20" s="44">
        <v>3</v>
      </c>
      <c r="I20" s="44">
        <v>4</v>
      </c>
      <c r="J20" s="42">
        <v>5</v>
      </c>
      <c r="K20" s="44" t="s">
        <v>39</v>
      </c>
      <c r="L20" s="44" t="s">
        <v>40</v>
      </c>
    </row>
    <row r="21" spans="2:12" x14ac:dyDescent="0.25">
      <c r="B21" s="10"/>
      <c r="C21" s="10"/>
      <c r="D21" s="10"/>
      <c r="E21" s="10"/>
      <c r="F21" s="10" t="s">
        <v>54</v>
      </c>
      <c r="G21" s="68">
        <f>SUM(G22+G60)</f>
        <v>620922.80999999994</v>
      </c>
      <c r="H21" s="68">
        <f>SUM(H22+H60)</f>
        <v>812470</v>
      </c>
      <c r="I21" s="68">
        <f>SUM(I22+I60)</f>
        <v>812470</v>
      </c>
      <c r="J21" s="68">
        <f>SUM(J22+J60)</f>
        <v>671826.9800000001</v>
      </c>
      <c r="K21" s="69">
        <f t="shared" ref="K21:K67" si="3">SUM(J21/G21*100)</f>
        <v>108.19814785029401</v>
      </c>
      <c r="L21" s="69">
        <f t="shared" ref="L21:L23" si="4">SUM(J21/I21*100)</f>
        <v>82.689450687410002</v>
      </c>
    </row>
    <row r="22" spans="2:12" x14ac:dyDescent="0.25">
      <c r="B22" s="10">
        <v>3</v>
      </c>
      <c r="C22" s="10"/>
      <c r="D22" s="10"/>
      <c r="E22" s="10"/>
      <c r="F22" s="10" t="s">
        <v>4</v>
      </c>
      <c r="G22" s="68">
        <f>SUM(G23+G30+G56)</f>
        <v>616916.46</v>
      </c>
      <c r="H22" s="68">
        <f>SUM(H23+H30+H56)</f>
        <v>791970</v>
      </c>
      <c r="I22" s="68">
        <f>SUM(I23+I30+I56)</f>
        <v>791970</v>
      </c>
      <c r="J22" s="68">
        <f>SUM(J23+J30+J56)</f>
        <v>664630.25000000012</v>
      </c>
      <c r="K22" s="69">
        <f t="shared" si="3"/>
        <v>107.73423844129562</v>
      </c>
      <c r="L22" s="69">
        <f t="shared" si="4"/>
        <v>83.921139689634728</v>
      </c>
    </row>
    <row r="23" spans="2:12" ht="17.25" customHeight="1" x14ac:dyDescent="0.25">
      <c r="B23" s="10"/>
      <c r="C23" s="14">
        <v>31</v>
      </c>
      <c r="D23" s="14"/>
      <c r="E23" s="14"/>
      <c r="F23" s="14" t="s">
        <v>5</v>
      </c>
      <c r="G23" s="62">
        <v>493562.95</v>
      </c>
      <c r="H23" s="62">
        <v>592600</v>
      </c>
      <c r="I23" s="62">
        <v>592600</v>
      </c>
      <c r="J23" s="65">
        <v>528884.89</v>
      </c>
      <c r="K23" s="65">
        <f t="shared" si="3"/>
        <v>107.1565217770094</v>
      </c>
      <c r="L23" s="65">
        <f t="shared" si="4"/>
        <v>89.248209584880186</v>
      </c>
    </row>
    <row r="24" spans="2:12" x14ac:dyDescent="0.25">
      <c r="B24" s="11"/>
      <c r="C24" s="11"/>
      <c r="D24" s="11">
        <v>311</v>
      </c>
      <c r="E24" s="11"/>
      <c r="F24" s="11" t="s">
        <v>35</v>
      </c>
      <c r="G24" s="62">
        <v>409224.58</v>
      </c>
      <c r="H24" s="62"/>
      <c r="I24" s="62"/>
      <c r="J24" s="65">
        <v>437494.55</v>
      </c>
      <c r="K24" s="65">
        <f t="shared" si="3"/>
        <v>106.90817985566751</v>
      </c>
      <c r="L24" s="63"/>
    </row>
    <row r="25" spans="2:12" x14ac:dyDescent="0.25">
      <c r="B25" s="11"/>
      <c r="C25" s="11"/>
      <c r="D25" s="11"/>
      <c r="E25" s="11">
        <v>3111</v>
      </c>
      <c r="F25" s="11" t="s">
        <v>36</v>
      </c>
      <c r="G25" s="62">
        <v>409224.58</v>
      </c>
      <c r="H25" s="62"/>
      <c r="I25" s="62"/>
      <c r="J25" s="65">
        <v>437494.55</v>
      </c>
      <c r="K25" s="65">
        <f t="shared" si="3"/>
        <v>106.90817985566751</v>
      </c>
      <c r="L25" s="63"/>
    </row>
    <row r="26" spans="2:12" x14ac:dyDescent="0.25">
      <c r="B26" s="11"/>
      <c r="C26" s="11"/>
      <c r="D26" s="11">
        <v>312</v>
      </c>
      <c r="E26" s="11"/>
      <c r="F26" s="11" t="s">
        <v>75</v>
      </c>
      <c r="G26" s="62">
        <v>16816.330000000002</v>
      </c>
      <c r="H26" s="62"/>
      <c r="I26" s="62"/>
      <c r="J26" s="65">
        <v>19203.82</v>
      </c>
      <c r="K26" s="65">
        <f t="shared" si="3"/>
        <v>114.1974497408174</v>
      </c>
      <c r="L26" s="63"/>
    </row>
    <row r="27" spans="2:12" x14ac:dyDescent="0.25">
      <c r="B27" s="11"/>
      <c r="C27" s="11"/>
      <c r="D27" s="11"/>
      <c r="E27" s="11">
        <v>3121</v>
      </c>
      <c r="F27" s="11" t="s">
        <v>75</v>
      </c>
      <c r="G27" s="62">
        <v>16816.330000000002</v>
      </c>
      <c r="H27" s="62"/>
      <c r="I27" s="62"/>
      <c r="J27" s="65">
        <v>19203.82</v>
      </c>
      <c r="K27" s="65">
        <f t="shared" si="3"/>
        <v>114.1974497408174</v>
      </c>
      <c r="L27" s="63"/>
    </row>
    <row r="28" spans="2:12" x14ac:dyDescent="0.25">
      <c r="B28" s="11"/>
      <c r="C28" s="11"/>
      <c r="D28" s="11">
        <v>313</v>
      </c>
      <c r="E28" s="11"/>
      <c r="F28" s="11" t="s">
        <v>76</v>
      </c>
      <c r="G28" s="62">
        <v>67522.039999999994</v>
      </c>
      <c r="H28" s="62"/>
      <c r="I28" s="62"/>
      <c r="J28" s="65">
        <v>72186.52</v>
      </c>
      <c r="K28" s="65">
        <f t="shared" si="3"/>
        <v>106.90808512302058</v>
      </c>
      <c r="L28" s="63"/>
    </row>
    <row r="29" spans="2:12" x14ac:dyDescent="0.25">
      <c r="B29" s="11"/>
      <c r="C29" s="11"/>
      <c r="D29" s="11"/>
      <c r="E29" s="11">
        <v>3132</v>
      </c>
      <c r="F29" s="11" t="s">
        <v>77</v>
      </c>
      <c r="G29" s="62">
        <v>67522.039999999994</v>
      </c>
      <c r="H29" s="62"/>
      <c r="I29" s="62"/>
      <c r="J29" s="65">
        <v>72186.52</v>
      </c>
      <c r="K29" s="65">
        <f t="shared" si="3"/>
        <v>106.90808512302058</v>
      </c>
      <c r="L29" s="63"/>
    </row>
    <row r="30" spans="2:12" x14ac:dyDescent="0.25">
      <c r="B30" s="11"/>
      <c r="C30" s="11">
        <v>32</v>
      </c>
      <c r="D30" s="11"/>
      <c r="E30" s="12"/>
      <c r="F30" s="11" t="s">
        <v>13</v>
      </c>
      <c r="G30" s="62">
        <v>122620.4</v>
      </c>
      <c r="H30" s="62">
        <v>197370</v>
      </c>
      <c r="I30" s="62">
        <v>197370</v>
      </c>
      <c r="J30" s="65">
        <v>135029.68</v>
      </c>
      <c r="K30" s="65">
        <f t="shared" si="3"/>
        <v>110.12007789894666</v>
      </c>
      <c r="L30" s="65">
        <f t="shared" ref="L30" si="5">SUM(J30/I30*100)</f>
        <v>68.414490550742258</v>
      </c>
    </row>
    <row r="31" spans="2:12" x14ac:dyDescent="0.25">
      <c r="B31" s="11"/>
      <c r="C31" s="11"/>
      <c r="D31" s="11">
        <v>321</v>
      </c>
      <c r="E31" s="11"/>
      <c r="F31" s="11" t="s">
        <v>37</v>
      </c>
      <c r="G31" s="62">
        <v>21785.46</v>
      </c>
      <c r="H31" s="62"/>
      <c r="I31" s="62"/>
      <c r="J31" s="65">
        <v>19775.759999999998</v>
      </c>
      <c r="K31" s="65">
        <f t="shared" si="3"/>
        <v>90.77503986603908</v>
      </c>
      <c r="L31" s="63"/>
    </row>
    <row r="32" spans="2:12" x14ac:dyDescent="0.25">
      <c r="B32" s="11"/>
      <c r="C32" s="11"/>
      <c r="D32" s="11"/>
      <c r="E32" s="11">
        <v>3211</v>
      </c>
      <c r="F32" s="26" t="s">
        <v>38</v>
      </c>
      <c r="G32" s="62">
        <v>10933.18</v>
      </c>
      <c r="H32" s="62"/>
      <c r="I32" s="62"/>
      <c r="J32" s="65">
        <v>6611.74</v>
      </c>
      <c r="K32" s="65">
        <f t="shared" si="3"/>
        <v>60.474079819412097</v>
      </c>
      <c r="L32" s="63"/>
    </row>
    <row r="33" spans="2:12" ht="18.75" customHeight="1" x14ac:dyDescent="0.25">
      <c r="B33" s="11"/>
      <c r="C33" s="11"/>
      <c r="D33" s="11"/>
      <c r="E33" s="11">
        <v>3212</v>
      </c>
      <c r="F33" s="26" t="s">
        <v>78</v>
      </c>
      <c r="G33" s="62">
        <v>6042.78</v>
      </c>
      <c r="H33" s="62"/>
      <c r="I33" s="62"/>
      <c r="J33" s="65">
        <v>7397.02</v>
      </c>
      <c r="K33" s="65">
        <f t="shared" si="3"/>
        <v>122.41087711285203</v>
      </c>
      <c r="L33" s="63"/>
    </row>
    <row r="34" spans="2:12" x14ac:dyDescent="0.25">
      <c r="B34" s="11"/>
      <c r="C34" s="19"/>
      <c r="D34" s="11"/>
      <c r="E34" s="11">
        <v>3213</v>
      </c>
      <c r="F34" s="26" t="s">
        <v>79</v>
      </c>
      <c r="G34" s="62">
        <v>4809.5</v>
      </c>
      <c r="H34" s="62"/>
      <c r="I34" s="62"/>
      <c r="J34" s="65">
        <v>5767</v>
      </c>
      <c r="K34" s="65">
        <f t="shared" si="3"/>
        <v>119.90851439858614</v>
      </c>
      <c r="L34" s="63"/>
    </row>
    <row r="35" spans="2:12" x14ac:dyDescent="0.25">
      <c r="B35" s="11"/>
      <c r="C35" s="19"/>
      <c r="D35" s="11">
        <v>322</v>
      </c>
      <c r="E35" s="11"/>
      <c r="F35" s="11" t="s">
        <v>80</v>
      </c>
      <c r="G35" s="62">
        <v>14376.72</v>
      </c>
      <c r="H35" s="62"/>
      <c r="I35" s="62"/>
      <c r="J35" s="65">
        <v>12979.83</v>
      </c>
      <c r="K35" s="65">
        <f t="shared" si="3"/>
        <v>90.283666928200589</v>
      </c>
      <c r="L35" s="63"/>
    </row>
    <row r="36" spans="2:12" x14ac:dyDescent="0.25">
      <c r="B36" s="11"/>
      <c r="C36" s="19"/>
      <c r="D36" s="11"/>
      <c r="E36" s="11">
        <v>3221</v>
      </c>
      <c r="F36" s="11" t="s">
        <v>81</v>
      </c>
      <c r="G36" s="62">
        <v>6854.43</v>
      </c>
      <c r="H36" s="62"/>
      <c r="I36" s="62"/>
      <c r="J36" s="65">
        <v>5399.09</v>
      </c>
      <c r="K36" s="65">
        <f t="shared" si="3"/>
        <v>78.767891713825946</v>
      </c>
      <c r="L36" s="63"/>
    </row>
    <row r="37" spans="2:12" x14ac:dyDescent="0.25">
      <c r="B37" s="11"/>
      <c r="C37" s="19"/>
      <c r="D37" s="11"/>
      <c r="E37" s="11">
        <v>3223</v>
      </c>
      <c r="F37" s="11" t="s">
        <v>82</v>
      </c>
      <c r="G37" s="62">
        <v>4207.0600000000004</v>
      </c>
      <c r="H37" s="62"/>
      <c r="I37" s="62"/>
      <c r="J37" s="65">
        <v>4433.78</v>
      </c>
      <c r="K37" s="65">
        <f t="shared" si="3"/>
        <v>105.38903652431864</v>
      </c>
      <c r="L37" s="63"/>
    </row>
    <row r="38" spans="2:12" x14ac:dyDescent="0.25">
      <c r="B38" s="11"/>
      <c r="C38" s="19"/>
      <c r="D38" s="11"/>
      <c r="E38" s="11">
        <v>3225</v>
      </c>
      <c r="F38" s="11" t="s">
        <v>83</v>
      </c>
      <c r="G38" s="62">
        <v>3315.23</v>
      </c>
      <c r="H38" s="62"/>
      <c r="I38" s="62"/>
      <c r="J38" s="65">
        <v>3146.96</v>
      </c>
      <c r="K38" s="65">
        <f t="shared" si="3"/>
        <v>94.92433405827046</v>
      </c>
      <c r="L38" s="63"/>
    </row>
    <row r="39" spans="2:12" x14ac:dyDescent="0.25">
      <c r="B39" s="11"/>
      <c r="C39" s="19"/>
      <c r="D39" s="11">
        <v>323</v>
      </c>
      <c r="E39" s="11"/>
      <c r="F39" s="11" t="s">
        <v>84</v>
      </c>
      <c r="G39" s="62">
        <v>72487.539999999994</v>
      </c>
      <c r="H39" s="62"/>
      <c r="I39" s="62"/>
      <c r="J39" s="65">
        <v>83729.91</v>
      </c>
      <c r="K39" s="65">
        <f t="shared" si="3"/>
        <v>115.50938271598127</v>
      </c>
      <c r="L39" s="63"/>
    </row>
    <row r="40" spans="2:12" x14ac:dyDescent="0.25">
      <c r="B40" s="11"/>
      <c r="C40" s="19"/>
      <c r="D40" s="11"/>
      <c r="E40" s="11">
        <v>3231</v>
      </c>
      <c r="F40" s="11" t="s">
        <v>85</v>
      </c>
      <c r="G40" s="62">
        <v>5322.33</v>
      </c>
      <c r="H40" s="62"/>
      <c r="I40" s="62"/>
      <c r="J40" s="65">
        <v>5667.29</v>
      </c>
      <c r="K40" s="65">
        <f t="shared" si="3"/>
        <v>106.48137188036067</v>
      </c>
      <c r="L40" s="63"/>
    </row>
    <row r="41" spans="2:12" x14ac:dyDescent="0.25">
      <c r="B41" s="11"/>
      <c r="C41" s="19"/>
      <c r="D41" s="11"/>
      <c r="E41" s="11">
        <v>3232</v>
      </c>
      <c r="F41" s="11" t="s">
        <v>86</v>
      </c>
      <c r="G41" s="62">
        <v>11218.28</v>
      </c>
      <c r="H41" s="62"/>
      <c r="I41" s="62"/>
      <c r="J41" s="65">
        <v>3564.6</v>
      </c>
      <c r="K41" s="65">
        <f t="shared" si="3"/>
        <v>31.774924498229673</v>
      </c>
      <c r="L41" s="63"/>
    </row>
    <row r="42" spans="2:12" x14ac:dyDescent="0.25">
      <c r="B42" s="11"/>
      <c r="C42" s="19"/>
      <c r="D42" s="11"/>
      <c r="E42" s="11">
        <v>3233</v>
      </c>
      <c r="F42" s="11" t="s">
        <v>87</v>
      </c>
      <c r="G42" s="62">
        <v>1026.8800000000001</v>
      </c>
      <c r="H42" s="62"/>
      <c r="I42" s="62"/>
      <c r="J42" s="65">
        <v>2861.25</v>
      </c>
      <c r="K42" s="65">
        <f t="shared" si="3"/>
        <v>278.63528357743843</v>
      </c>
      <c r="L42" s="63"/>
    </row>
    <row r="43" spans="2:12" x14ac:dyDescent="0.25">
      <c r="B43" s="11"/>
      <c r="C43" s="19"/>
      <c r="D43" s="11"/>
      <c r="E43" s="11">
        <v>3234</v>
      </c>
      <c r="F43" s="11" t="s">
        <v>88</v>
      </c>
      <c r="G43" s="62">
        <v>4569.5200000000004</v>
      </c>
      <c r="H43" s="62"/>
      <c r="I43" s="62"/>
      <c r="J43" s="65">
        <v>4622.57</v>
      </c>
      <c r="K43" s="65">
        <f t="shared" si="3"/>
        <v>101.16095344806455</v>
      </c>
      <c r="L43" s="63"/>
    </row>
    <row r="44" spans="2:12" x14ac:dyDescent="0.25">
      <c r="B44" s="11"/>
      <c r="C44" s="19"/>
      <c r="D44" s="11"/>
      <c r="E44" s="11">
        <v>3235</v>
      </c>
      <c r="F44" s="11" t="s">
        <v>89</v>
      </c>
      <c r="G44" s="62">
        <v>11795.33</v>
      </c>
      <c r="H44" s="62"/>
      <c r="I44" s="62"/>
      <c r="J44" s="65">
        <v>15030.45</v>
      </c>
      <c r="K44" s="65">
        <f t="shared" si="3"/>
        <v>127.42712582013391</v>
      </c>
      <c r="L44" s="63"/>
    </row>
    <row r="45" spans="2:12" x14ac:dyDescent="0.25">
      <c r="B45" s="11"/>
      <c r="C45" s="19"/>
      <c r="D45" s="11"/>
      <c r="E45" s="11">
        <v>3236</v>
      </c>
      <c r="F45" s="11" t="s">
        <v>90</v>
      </c>
      <c r="G45" s="62">
        <v>1589.04</v>
      </c>
      <c r="H45" s="62"/>
      <c r="I45" s="62"/>
      <c r="J45" s="65">
        <v>1652.7</v>
      </c>
      <c r="K45" s="65">
        <f t="shared" si="3"/>
        <v>104.00619241806375</v>
      </c>
      <c r="L45" s="63"/>
    </row>
    <row r="46" spans="2:12" x14ac:dyDescent="0.25">
      <c r="B46" s="11"/>
      <c r="C46" s="19"/>
      <c r="D46" s="11"/>
      <c r="E46" s="11">
        <v>3237</v>
      </c>
      <c r="F46" s="11" t="s">
        <v>91</v>
      </c>
      <c r="G46" s="62">
        <v>19512.82</v>
      </c>
      <c r="H46" s="62"/>
      <c r="I46" s="62"/>
      <c r="J46" s="65">
        <v>21496.87</v>
      </c>
      <c r="K46" s="65">
        <f t="shared" si="3"/>
        <v>110.16793062202184</v>
      </c>
      <c r="L46" s="63"/>
    </row>
    <row r="47" spans="2:12" x14ac:dyDescent="0.25">
      <c r="B47" s="11"/>
      <c r="C47" s="19"/>
      <c r="D47" s="11"/>
      <c r="E47" s="11">
        <v>3238</v>
      </c>
      <c r="F47" s="11" t="s">
        <v>92</v>
      </c>
      <c r="G47" s="62">
        <v>7123.4</v>
      </c>
      <c r="H47" s="62"/>
      <c r="I47" s="62"/>
      <c r="J47" s="65">
        <v>8880.83</v>
      </c>
      <c r="K47" s="65">
        <f t="shared" si="3"/>
        <v>124.67122441530731</v>
      </c>
      <c r="L47" s="63"/>
    </row>
    <row r="48" spans="2:12" x14ac:dyDescent="0.25">
      <c r="B48" s="11"/>
      <c r="C48" s="19"/>
      <c r="D48" s="11"/>
      <c r="E48" s="11">
        <v>3239</v>
      </c>
      <c r="F48" s="11" t="s">
        <v>93</v>
      </c>
      <c r="G48" s="62">
        <v>10329.94</v>
      </c>
      <c r="H48" s="62"/>
      <c r="I48" s="62"/>
      <c r="J48" s="65">
        <v>19953.349999999999</v>
      </c>
      <c r="K48" s="65">
        <f t="shared" si="3"/>
        <v>193.16036685595461</v>
      </c>
      <c r="L48" s="63"/>
    </row>
    <row r="49" spans="2:12" x14ac:dyDescent="0.25">
      <c r="B49" s="11"/>
      <c r="C49" s="19"/>
      <c r="D49" s="11">
        <v>329</v>
      </c>
      <c r="E49" s="11"/>
      <c r="F49" s="11" t="s">
        <v>94</v>
      </c>
      <c r="G49" s="62">
        <v>13970.68</v>
      </c>
      <c r="H49" s="62"/>
      <c r="I49" s="62"/>
      <c r="J49" s="65">
        <v>18544.18</v>
      </c>
      <c r="K49" s="65">
        <f t="shared" si="3"/>
        <v>132.73641655237969</v>
      </c>
      <c r="L49" s="63"/>
    </row>
    <row r="50" spans="2:12" x14ac:dyDescent="0.25">
      <c r="B50" s="11"/>
      <c r="C50" s="19"/>
      <c r="D50" s="11"/>
      <c r="E50" s="11">
        <v>3291</v>
      </c>
      <c r="F50" s="11" t="s">
        <v>95</v>
      </c>
      <c r="G50" s="62">
        <v>12295.55</v>
      </c>
      <c r="H50" s="62"/>
      <c r="I50" s="62"/>
      <c r="J50" s="65">
        <v>12229.34</v>
      </c>
      <c r="K50" s="65">
        <f t="shared" si="3"/>
        <v>99.461512498424227</v>
      </c>
      <c r="L50" s="63"/>
    </row>
    <row r="51" spans="2:12" x14ac:dyDescent="0.25">
      <c r="B51" s="11"/>
      <c r="C51" s="19"/>
      <c r="D51" s="11"/>
      <c r="E51" s="11">
        <v>3292</v>
      </c>
      <c r="F51" s="11" t="s">
        <v>96</v>
      </c>
      <c r="G51" s="62">
        <v>437.95</v>
      </c>
      <c r="H51" s="62"/>
      <c r="I51" s="62"/>
      <c r="J51" s="65">
        <v>1301.3699999999999</v>
      </c>
      <c r="K51" s="65">
        <f t="shared" si="3"/>
        <v>297.15035963009473</v>
      </c>
      <c r="L51" s="63"/>
    </row>
    <row r="52" spans="2:12" x14ac:dyDescent="0.25">
      <c r="B52" s="11"/>
      <c r="C52" s="19"/>
      <c r="D52" s="11"/>
      <c r="E52" s="11">
        <v>3293</v>
      </c>
      <c r="F52" s="11" t="s">
        <v>97</v>
      </c>
      <c r="G52" s="62">
        <v>430.16</v>
      </c>
      <c r="H52" s="62"/>
      <c r="I52" s="62"/>
      <c r="J52" s="65">
        <v>721.08</v>
      </c>
      <c r="K52" s="65">
        <f t="shared" si="3"/>
        <v>167.63064906081456</v>
      </c>
      <c r="L52" s="63"/>
    </row>
    <row r="53" spans="2:12" x14ac:dyDescent="0.25">
      <c r="B53" s="11"/>
      <c r="C53" s="19"/>
      <c r="D53" s="11"/>
      <c r="E53" s="11">
        <v>3294</v>
      </c>
      <c r="F53" s="11" t="s">
        <v>98</v>
      </c>
      <c r="G53" s="62">
        <v>350</v>
      </c>
      <c r="H53" s="62"/>
      <c r="I53" s="62"/>
      <c r="J53" s="65">
        <v>350</v>
      </c>
      <c r="K53" s="65">
        <f t="shared" si="3"/>
        <v>100</v>
      </c>
      <c r="L53" s="63"/>
    </row>
    <row r="54" spans="2:12" x14ac:dyDescent="0.25">
      <c r="B54" s="11"/>
      <c r="C54" s="19"/>
      <c r="D54" s="11"/>
      <c r="E54" s="11">
        <v>3295</v>
      </c>
      <c r="F54" s="11" t="s">
        <v>99</v>
      </c>
      <c r="G54" s="62">
        <v>127.44</v>
      </c>
      <c r="H54" s="62"/>
      <c r="I54" s="62"/>
      <c r="J54" s="65">
        <v>127.44</v>
      </c>
      <c r="K54" s="65">
        <f t="shared" si="3"/>
        <v>100</v>
      </c>
      <c r="L54" s="63"/>
    </row>
    <row r="55" spans="2:12" x14ac:dyDescent="0.25">
      <c r="B55" s="11"/>
      <c r="C55" s="19"/>
      <c r="D55" s="11"/>
      <c r="E55" s="11">
        <v>3299</v>
      </c>
      <c r="F55" s="11" t="s">
        <v>94</v>
      </c>
      <c r="G55" s="62">
        <v>329.58</v>
      </c>
      <c r="H55" s="62"/>
      <c r="I55" s="62"/>
      <c r="J55" s="65">
        <v>3814.95</v>
      </c>
      <c r="K55" s="65">
        <f t="shared" si="3"/>
        <v>1157.518660112871</v>
      </c>
      <c r="L55" s="63"/>
    </row>
    <row r="56" spans="2:12" x14ac:dyDescent="0.25">
      <c r="B56" s="11"/>
      <c r="C56" s="11">
        <v>34</v>
      </c>
      <c r="D56" s="11"/>
      <c r="E56" s="11"/>
      <c r="F56" s="11" t="s">
        <v>100</v>
      </c>
      <c r="G56" s="62">
        <v>733.11</v>
      </c>
      <c r="H56" s="62">
        <v>2000</v>
      </c>
      <c r="I56" s="62">
        <v>2000</v>
      </c>
      <c r="J56" s="65">
        <v>715.68</v>
      </c>
      <c r="K56" s="65">
        <f t="shared" si="3"/>
        <v>97.622457748496132</v>
      </c>
      <c r="L56" s="65">
        <f t="shared" ref="L56" si="6">SUM(J56/I56*100)</f>
        <v>35.783999999999999</v>
      </c>
    </row>
    <row r="57" spans="2:12" x14ac:dyDescent="0.25">
      <c r="B57" s="11"/>
      <c r="C57" s="19"/>
      <c r="D57" s="11">
        <v>343</v>
      </c>
      <c r="E57" s="11"/>
      <c r="F57" s="11" t="s">
        <v>101</v>
      </c>
      <c r="G57" s="62">
        <v>733.11</v>
      </c>
      <c r="H57" s="62"/>
      <c r="I57" s="62"/>
      <c r="J57" s="65">
        <v>715.68</v>
      </c>
      <c r="K57" s="65">
        <f t="shared" si="3"/>
        <v>97.622457748496132</v>
      </c>
      <c r="L57" s="63"/>
    </row>
    <row r="58" spans="2:12" ht="14.25" customHeight="1" x14ac:dyDescent="0.25">
      <c r="B58" s="11"/>
      <c r="C58" s="19"/>
      <c r="D58" s="11"/>
      <c r="E58" s="11">
        <v>3431</v>
      </c>
      <c r="F58" s="11" t="s">
        <v>102</v>
      </c>
      <c r="G58" s="62">
        <v>733.11</v>
      </c>
      <c r="H58" s="62"/>
      <c r="I58" s="62"/>
      <c r="J58" s="65">
        <v>715.68</v>
      </c>
      <c r="K58" s="65">
        <f t="shared" si="3"/>
        <v>97.622457748496132</v>
      </c>
      <c r="L58" s="63"/>
    </row>
    <row r="59" spans="2:12" ht="0.75" hidden="1" customHeight="1" x14ac:dyDescent="0.25">
      <c r="B59" s="11"/>
      <c r="C59" s="11"/>
      <c r="D59" s="11"/>
      <c r="E59" s="12"/>
      <c r="F59" s="12"/>
      <c r="G59" s="62"/>
      <c r="H59" s="62"/>
      <c r="I59" s="62"/>
      <c r="J59" s="65"/>
      <c r="K59" s="65" t="e">
        <f t="shared" si="3"/>
        <v>#DIV/0!</v>
      </c>
      <c r="L59" s="63"/>
    </row>
    <row r="60" spans="2:12" x14ac:dyDescent="0.25">
      <c r="B60" s="13">
        <v>4</v>
      </c>
      <c r="C60" s="13"/>
      <c r="D60" s="13"/>
      <c r="E60" s="13"/>
      <c r="F60" s="17" t="s">
        <v>6</v>
      </c>
      <c r="G60" s="68">
        <f>SUM(G61+G64)</f>
        <v>4006.35</v>
      </c>
      <c r="H60" s="68">
        <f t="shared" ref="H60:J60" si="7">SUM(H61+H64)</f>
        <v>20500</v>
      </c>
      <c r="I60" s="68">
        <f t="shared" si="7"/>
        <v>20500</v>
      </c>
      <c r="J60" s="68">
        <f t="shared" si="7"/>
        <v>7196.73</v>
      </c>
      <c r="K60" s="69">
        <f t="shared" si="3"/>
        <v>179.63308248156051</v>
      </c>
      <c r="L60" s="69">
        <f t="shared" ref="L60:L61" si="8">SUM(J60/I60*100)</f>
        <v>35.106000000000002</v>
      </c>
    </row>
    <row r="61" spans="2:12" x14ac:dyDescent="0.25">
      <c r="B61" s="14"/>
      <c r="C61" s="14">
        <v>41</v>
      </c>
      <c r="D61" s="14"/>
      <c r="E61" s="14"/>
      <c r="F61" s="18" t="s">
        <v>7</v>
      </c>
      <c r="G61" s="62">
        <v>881.25</v>
      </c>
      <c r="H61" s="62">
        <v>5000</v>
      </c>
      <c r="I61" s="64">
        <v>5000</v>
      </c>
      <c r="J61" s="65">
        <v>935.5</v>
      </c>
      <c r="K61" s="65">
        <f t="shared" si="3"/>
        <v>106.15602836879432</v>
      </c>
      <c r="L61" s="65">
        <f t="shared" si="8"/>
        <v>18.709999999999997</v>
      </c>
    </row>
    <row r="62" spans="2:12" x14ac:dyDescent="0.25">
      <c r="B62" s="14"/>
      <c r="C62" s="14"/>
      <c r="D62" s="11">
        <v>412</v>
      </c>
      <c r="E62" s="11"/>
      <c r="F62" s="11" t="s">
        <v>103</v>
      </c>
      <c r="G62" s="62">
        <v>881.25</v>
      </c>
      <c r="H62" s="62"/>
      <c r="I62" s="64"/>
      <c r="J62" s="65">
        <v>935.5</v>
      </c>
      <c r="K62" s="65">
        <f t="shared" si="3"/>
        <v>106.15602836879432</v>
      </c>
      <c r="L62" s="63"/>
    </row>
    <row r="63" spans="2:12" x14ac:dyDescent="0.25">
      <c r="B63" s="14"/>
      <c r="C63" s="14"/>
      <c r="D63" s="11"/>
      <c r="E63" s="11">
        <v>4123</v>
      </c>
      <c r="F63" s="11" t="s">
        <v>104</v>
      </c>
      <c r="G63" s="62">
        <v>881.25</v>
      </c>
      <c r="H63" s="62"/>
      <c r="I63" s="64"/>
      <c r="J63" s="65">
        <v>935.5</v>
      </c>
      <c r="K63" s="65">
        <f t="shared" si="3"/>
        <v>106.15602836879432</v>
      </c>
      <c r="L63" s="63"/>
    </row>
    <row r="64" spans="2:12" x14ac:dyDescent="0.25">
      <c r="B64" s="14"/>
      <c r="C64" s="14">
        <v>42</v>
      </c>
      <c r="D64" s="11"/>
      <c r="E64" s="11"/>
      <c r="F64" s="11" t="s">
        <v>105</v>
      </c>
      <c r="G64" s="62">
        <v>3125.1</v>
      </c>
      <c r="H64" s="62">
        <v>15500</v>
      </c>
      <c r="I64" s="64">
        <v>15500</v>
      </c>
      <c r="J64" s="65">
        <v>6261.23</v>
      </c>
      <c r="K64" s="65">
        <f t="shared" si="3"/>
        <v>200.35294870564141</v>
      </c>
      <c r="L64" s="65">
        <f t="shared" ref="L64" si="9">SUM(J64/I64*100)</f>
        <v>40.395032258064511</v>
      </c>
    </row>
    <row r="65" spans="2:12" x14ac:dyDescent="0.25">
      <c r="B65" s="14"/>
      <c r="C65" s="14"/>
      <c r="D65" s="11">
        <v>422</v>
      </c>
      <c r="E65" s="11"/>
      <c r="F65" s="11" t="s">
        <v>106</v>
      </c>
      <c r="G65" s="62">
        <v>3125.1</v>
      </c>
      <c r="H65" s="62"/>
      <c r="I65" s="64"/>
      <c r="J65" s="65">
        <v>6261.23</v>
      </c>
      <c r="K65" s="65">
        <f t="shared" si="3"/>
        <v>200.35294870564141</v>
      </c>
      <c r="L65" s="63"/>
    </row>
    <row r="66" spans="2:12" x14ac:dyDescent="0.25">
      <c r="B66" s="14"/>
      <c r="C66" s="14"/>
      <c r="D66" s="11"/>
      <c r="E66" s="11">
        <v>4221</v>
      </c>
      <c r="F66" s="11" t="s">
        <v>107</v>
      </c>
      <c r="G66" s="62">
        <v>2597.5</v>
      </c>
      <c r="H66" s="62"/>
      <c r="I66" s="64"/>
      <c r="J66" s="65">
        <v>5730</v>
      </c>
      <c r="K66" s="65">
        <f t="shared" si="3"/>
        <v>220.59672762271413</v>
      </c>
      <c r="L66" s="63"/>
    </row>
    <row r="67" spans="2:12" x14ac:dyDescent="0.25">
      <c r="B67" s="14"/>
      <c r="C67" s="14"/>
      <c r="D67" s="11"/>
      <c r="E67" s="11">
        <v>4224</v>
      </c>
      <c r="F67" s="11" t="s">
        <v>108</v>
      </c>
      <c r="G67" s="62">
        <v>527.6</v>
      </c>
      <c r="H67" s="62"/>
      <c r="I67" s="64"/>
      <c r="J67" s="65">
        <v>531.23</v>
      </c>
      <c r="K67" s="65">
        <f t="shared" si="3"/>
        <v>100.68802122820317</v>
      </c>
      <c r="L67" s="63"/>
    </row>
    <row r="68" spans="2:12" x14ac:dyDescent="0.25">
      <c r="B68" s="14"/>
      <c r="C68" s="14" t="s">
        <v>16</v>
      </c>
      <c r="D68" s="11"/>
      <c r="E68" s="11"/>
      <c r="F68" s="11"/>
      <c r="G68" s="62"/>
      <c r="H68" s="62"/>
      <c r="I68" s="64"/>
      <c r="J68" s="65"/>
      <c r="K68" s="65"/>
      <c r="L68" s="63"/>
    </row>
    <row r="71" spans="2:12" ht="15" customHeight="1" x14ac:dyDescent="0.25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</row>
    <row r="72" spans="2:12" x14ac:dyDescent="0.25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</row>
    <row r="73" spans="2:12" ht="4.5" customHeight="1" x14ac:dyDescent="0.25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</row>
  </sheetData>
  <mergeCells count="7">
    <mergeCell ref="B2:L2"/>
    <mergeCell ref="B4:L4"/>
    <mergeCell ref="B6:L6"/>
    <mergeCell ref="B20:F20"/>
    <mergeCell ref="B9:F9"/>
    <mergeCell ref="B19:F19"/>
    <mergeCell ref="B8:F8"/>
  </mergeCells>
  <pageMargins left="0.7" right="0.7" top="0.75" bottom="0.75" header="0.3" footer="0.3"/>
  <pageSetup paperSize="9" scale="4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24"/>
  <sheetViews>
    <sheetView zoomScaleNormal="100" workbookViewId="0">
      <selection activeCell="F14" sqref="F14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customHeight="1" x14ac:dyDescent="0.25">
      <c r="B2" s="92" t="s">
        <v>42</v>
      </c>
      <c r="C2" s="92"/>
      <c r="D2" s="92"/>
      <c r="E2" s="92"/>
      <c r="F2" s="92"/>
      <c r="G2" s="92"/>
      <c r="H2" s="92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33.75" customHeight="1" x14ac:dyDescent="0.25">
      <c r="B4" s="42" t="s">
        <v>8</v>
      </c>
      <c r="C4" s="42" t="s">
        <v>122</v>
      </c>
      <c r="D4" s="42" t="s">
        <v>125</v>
      </c>
      <c r="E4" s="42" t="s">
        <v>126</v>
      </c>
      <c r="F4" s="42" t="s">
        <v>128</v>
      </c>
      <c r="G4" s="42" t="s">
        <v>28</v>
      </c>
      <c r="H4" s="42" t="s">
        <v>57</v>
      </c>
    </row>
    <row r="5" spans="2:8" x14ac:dyDescent="0.25">
      <c r="B5" s="42">
        <v>1</v>
      </c>
      <c r="C5" s="44">
        <v>2</v>
      </c>
      <c r="D5" s="44">
        <v>3</v>
      </c>
      <c r="E5" s="44">
        <v>4</v>
      </c>
      <c r="F5" s="44">
        <v>5</v>
      </c>
      <c r="G5" s="44" t="s">
        <v>39</v>
      </c>
      <c r="H5" s="44" t="s">
        <v>40</v>
      </c>
    </row>
    <row r="6" spans="2:8" x14ac:dyDescent="0.25">
      <c r="B6" s="10" t="s">
        <v>53</v>
      </c>
      <c r="C6" s="68">
        <f>SUM(C7)</f>
        <v>487907</v>
      </c>
      <c r="D6" s="68">
        <f t="shared" ref="D6:F7" si="0">SUM(D7)</f>
        <v>812470</v>
      </c>
      <c r="E6" s="68">
        <f t="shared" si="0"/>
        <v>812470</v>
      </c>
      <c r="F6" s="68">
        <f t="shared" si="0"/>
        <v>808488</v>
      </c>
      <c r="G6" s="70">
        <f>SUM(F6/C6*100)</f>
        <v>165.70534958506437</v>
      </c>
      <c r="H6" s="70">
        <f>SUM(F6/E6*100)</f>
        <v>99.509889595923539</v>
      </c>
    </row>
    <row r="7" spans="2:8" x14ac:dyDescent="0.25">
      <c r="B7" s="10" t="s">
        <v>109</v>
      </c>
      <c r="C7" s="62">
        <f>SUM(C8)</f>
        <v>487907</v>
      </c>
      <c r="D7" s="62">
        <f t="shared" si="0"/>
        <v>812470</v>
      </c>
      <c r="E7" s="62">
        <f t="shared" si="0"/>
        <v>812470</v>
      </c>
      <c r="F7" s="62">
        <f t="shared" si="0"/>
        <v>808488</v>
      </c>
      <c r="G7" s="63">
        <f t="shared" ref="G7:G13" si="1">SUM(F7/C7*100)</f>
        <v>165.70534958506437</v>
      </c>
      <c r="H7" s="63">
        <f t="shared" ref="H7:H8" si="2">SUM(F7/E7*100)</f>
        <v>99.509889595923539</v>
      </c>
    </row>
    <row r="8" spans="2:8" x14ac:dyDescent="0.25">
      <c r="B8" s="81" t="s">
        <v>110</v>
      </c>
      <c r="C8" s="62">
        <v>487907</v>
      </c>
      <c r="D8" s="62">
        <v>812470</v>
      </c>
      <c r="E8" s="62">
        <v>812470</v>
      </c>
      <c r="F8" s="62">
        <v>808488</v>
      </c>
      <c r="G8" s="63">
        <f t="shared" si="1"/>
        <v>165.70534958506437</v>
      </c>
      <c r="H8" s="63">
        <f t="shared" si="2"/>
        <v>99.509889595923539</v>
      </c>
    </row>
    <row r="9" spans="2:8" x14ac:dyDescent="0.25">
      <c r="B9" s="24"/>
      <c r="C9" s="8"/>
      <c r="D9" s="8"/>
      <c r="E9" s="8"/>
      <c r="F9" s="34"/>
      <c r="G9" s="34"/>
      <c r="H9" s="34"/>
    </row>
    <row r="10" spans="2:8" x14ac:dyDescent="0.25">
      <c r="B10" s="25"/>
      <c r="C10" s="8"/>
      <c r="D10" s="8"/>
      <c r="E10" s="9"/>
      <c r="F10" s="34"/>
      <c r="G10" s="63"/>
      <c r="H10" s="34"/>
    </row>
    <row r="11" spans="2:8" ht="15.75" customHeight="1" x14ac:dyDescent="0.25">
      <c r="B11" s="10" t="s">
        <v>54</v>
      </c>
      <c r="C11" s="68">
        <f t="shared" ref="C11:C12" si="3">SUM(C12)</f>
        <v>620922.81000000006</v>
      </c>
      <c r="D11" s="68">
        <f t="shared" ref="D11:D12" si="4">SUM(D12)</f>
        <v>812470</v>
      </c>
      <c r="E11" s="68">
        <f t="shared" ref="E11:E12" si="5">SUM(E12)</f>
        <v>812470</v>
      </c>
      <c r="F11" s="68">
        <f t="shared" ref="F11:F12" si="6">SUM(F12)</f>
        <v>671826.98</v>
      </c>
      <c r="G11" s="70">
        <f t="shared" si="1"/>
        <v>108.19814785029398</v>
      </c>
      <c r="H11" s="70">
        <f t="shared" ref="H11:H13" si="7">SUM(F11/E11*100)</f>
        <v>82.689450687409987</v>
      </c>
    </row>
    <row r="12" spans="2:8" ht="15.75" customHeight="1" x14ac:dyDescent="0.25">
      <c r="B12" s="10" t="s">
        <v>109</v>
      </c>
      <c r="C12" s="62">
        <f t="shared" si="3"/>
        <v>620922.81000000006</v>
      </c>
      <c r="D12" s="62">
        <f t="shared" si="4"/>
        <v>812470</v>
      </c>
      <c r="E12" s="62">
        <f t="shared" si="5"/>
        <v>812470</v>
      </c>
      <c r="F12" s="62">
        <f t="shared" si="6"/>
        <v>671826.98</v>
      </c>
      <c r="G12" s="63">
        <f t="shared" si="1"/>
        <v>108.19814785029398</v>
      </c>
      <c r="H12" s="63">
        <f t="shared" si="7"/>
        <v>82.689450687409987</v>
      </c>
    </row>
    <row r="13" spans="2:8" x14ac:dyDescent="0.25">
      <c r="B13" s="81" t="s">
        <v>110</v>
      </c>
      <c r="C13" s="62">
        <v>620922.81000000006</v>
      </c>
      <c r="D13" s="62">
        <v>812470</v>
      </c>
      <c r="E13" s="62">
        <v>812470</v>
      </c>
      <c r="F13" s="63">
        <v>671826.98</v>
      </c>
      <c r="G13" s="63">
        <f t="shared" si="1"/>
        <v>108.19814785029398</v>
      </c>
      <c r="H13" s="63">
        <f t="shared" si="7"/>
        <v>82.689450687409987</v>
      </c>
    </row>
    <row r="14" spans="2:8" x14ac:dyDescent="0.25">
      <c r="B14" s="24"/>
      <c r="C14" s="8"/>
      <c r="D14" s="8"/>
      <c r="E14" s="8"/>
      <c r="F14" s="34"/>
      <c r="G14" s="34"/>
      <c r="H14" s="34"/>
    </row>
    <row r="15" spans="2:8" x14ac:dyDescent="0.25">
      <c r="B15" s="24"/>
      <c r="C15" s="8"/>
      <c r="D15" s="8"/>
      <c r="E15" s="8"/>
      <c r="F15" s="34"/>
      <c r="G15" s="34"/>
      <c r="H15" s="34"/>
    </row>
    <row r="16" spans="2:8" x14ac:dyDescent="0.25">
      <c r="B16" s="10"/>
      <c r="C16" s="8"/>
      <c r="D16" s="8"/>
      <c r="E16" s="9"/>
      <c r="F16" s="34"/>
      <c r="G16" s="34"/>
      <c r="H16" s="34"/>
    </row>
    <row r="17" spans="2:11" x14ac:dyDescent="0.25">
      <c r="B17" s="25"/>
      <c r="C17" s="8"/>
      <c r="D17" s="8"/>
      <c r="E17" s="9"/>
      <c r="F17" s="34"/>
      <c r="G17" s="34"/>
      <c r="H17" s="34"/>
    </row>
    <row r="18" spans="2:11" x14ac:dyDescent="0.25">
      <c r="B18" s="10"/>
      <c r="C18" s="8"/>
      <c r="D18" s="8"/>
      <c r="E18" s="9"/>
      <c r="F18" s="34"/>
      <c r="G18" s="34"/>
      <c r="H18" s="34"/>
    </row>
    <row r="19" spans="2:11" x14ac:dyDescent="0.25">
      <c r="B19" s="25"/>
      <c r="C19" s="8"/>
      <c r="D19" s="8"/>
      <c r="E19" s="9"/>
      <c r="F19" s="34"/>
      <c r="G19" s="34"/>
      <c r="H19" s="34"/>
    </row>
    <row r="20" spans="2:11" x14ac:dyDescent="0.25">
      <c r="B20" s="14"/>
      <c r="C20" s="8"/>
      <c r="D20" s="8"/>
      <c r="E20" s="9"/>
      <c r="F20" s="34"/>
      <c r="G20" s="34"/>
      <c r="H20" s="34"/>
    </row>
    <row r="22" spans="2:11" ht="15" customHeight="1" x14ac:dyDescent="0.25"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2:11" x14ac:dyDescent="0.25">
      <c r="B23" s="37"/>
      <c r="C23" s="37"/>
      <c r="D23" s="37"/>
      <c r="E23" s="37"/>
      <c r="F23" s="37"/>
      <c r="G23" s="37"/>
      <c r="H23" s="37"/>
      <c r="I23" s="37"/>
      <c r="J23" s="37"/>
      <c r="K23" s="37"/>
    </row>
    <row r="24" spans="2:11" x14ac:dyDescent="0.25">
      <c r="B24" s="37"/>
      <c r="C24" s="37"/>
      <c r="D24" s="37"/>
      <c r="E24" s="37"/>
      <c r="F24" s="37"/>
      <c r="G24" s="37"/>
      <c r="H24" s="37"/>
      <c r="I24" s="37"/>
      <c r="J24" s="37"/>
      <c r="K24" s="37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3"/>
  <sheetViews>
    <sheetView zoomScaleNormal="100" workbookViewId="0">
      <selection activeCell="F10" sqref="F10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customHeight="1" x14ac:dyDescent="0.25">
      <c r="B2" s="92" t="s">
        <v>43</v>
      </c>
      <c r="C2" s="92"/>
      <c r="D2" s="92"/>
      <c r="E2" s="92"/>
      <c r="F2" s="92"/>
      <c r="G2" s="92"/>
      <c r="H2" s="92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25.5" x14ac:dyDescent="0.25">
      <c r="B4" s="42" t="s">
        <v>8</v>
      </c>
      <c r="C4" s="42" t="s">
        <v>123</v>
      </c>
      <c r="D4" s="42" t="s">
        <v>125</v>
      </c>
      <c r="E4" s="42" t="s">
        <v>126</v>
      </c>
      <c r="F4" s="42" t="s">
        <v>129</v>
      </c>
      <c r="G4" s="42" t="s">
        <v>28</v>
      </c>
      <c r="H4" s="42" t="s">
        <v>57</v>
      </c>
    </row>
    <row r="5" spans="2:8" x14ac:dyDescent="0.25">
      <c r="B5" s="44">
        <v>1</v>
      </c>
      <c r="C5" s="44">
        <v>2</v>
      </c>
      <c r="D5" s="44">
        <v>3</v>
      </c>
      <c r="E5" s="44">
        <v>4</v>
      </c>
      <c r="F5" s="44">
        <v>5</v>
      </c>
      <c r="G5" s="44" t="s">
        <v>39</v>
      </c>
      <c r="H5" s="44" t="s">
        <v>40</v>
      </c>
    </row>
    <row r="6" spans="2:8" ht="15.75" customHeight="1" x14ac:dyDescent="0.25">
      <c r="B6" s="10" t="s">
        <v>54</v>
      </c>
      <c r="C6" s="68">
        <f t="shared" ref="C6:C7" si="0">SUM(C7)</f>
        <v>620922.81000000006</v>
      </c>
      <c r="D6" s="68">
        <f t="shared" ref="D6:D8" si="1">SUM(D7)</f>
        <v>812470</v>
      </c>
      <c r="E6" s="68">
        <f t="shared" ref="E6:E8" si="2">SUM(E7)</f>
        <v>812470</v>
      </c>
      <c r="F6" s="68">
        <f t="shared" ref="F6:F8" si="3">SUM(F7)</f>
        <v>671826.98</v>
      </c>
      <c r="G6" s="70">
        <f>SUM(F6/C6*100)</f>
        <v>108.19814785029398</v>
      </c>
      <c r="H6" s="70">
        <f>SUM(F6/E6*100)</f>
        <v>82.689450687409987</v>
      </c>
    </row>
    <row r="7" spans="2:8" ht="15.75" customHeight="1" x14ac:dyDescent="0.25">
      <c r="B7" s="10" t="s">
        <v>111</v>
      </c>
      <c r="C7" s="62">
        <f t="shared" si="0"/>
        <v>620922.81000000006</v>
      </c>
      <c r="D7" s="62">
        <f t="shared" si="1"/>
        <v>812470</v>
      </c>
      <c r="E7" s="62">
        <f t="shared" si="2"/>
        <v>812470</v>
      </c>
      <c r="F7" s="62">
        <f t="shared" si="3"/>
        <v>671826.98</v>
      </c>
      <c r="G7" s="63">
        <f t="shared" ref="G7:G9" si="4">SUM(F7/C7*100)</f>
        <v>108.19814785029398</v>
      </c>
      <c r="H7" s="63">
        <f t="shared" ref="H7:H9" si="5">SUM(F7/E7*100)</f>
        <v>82.689450687409987</v>
      </c>
    </row>
    <row r="8" spans="2:8" x14ac:dyDescent="0.25">
      <c r="B8" s="26" t="s">
        <v>112</v>
      </c>
      <c r="C8" s="62">
        <f>SUM(C9)</f>
        <v>620922.81000000006</v>
      </c>
      <c r="D8" s="62">
        <f t="shared" si="1"/>
        <v>812470</v>
      </c>
      <c r="E8" s="62">
        <f t="shared" si="2"/>
        <v>812470</v>
      </c>
      <c r="F8" s="62">
        <f t="shared" si="3"/>
        <v>671826.98</v>
      </c>
      <c r="G8" s="63">
        <f t="shared" si="4"/>
        <v>108.19814785029398</v>
      </c>
      <c r="H8" s="63">
        <f t="shared" si="5"/>
        <v>82.689450687409987</v>
      </c>
    </row>
    <row r="9" spans="2:8" x14ac:dyDescent="0.25">
      <c r="B9" s="15" t="s">
        <v>113</v>
      </c>
      <c r="C9" s="62">
        <v>620922.81000000006</v>
      </c>
      <c r="D9" s="62">
        <v>812470</v>
      </c>
      <c r="E9" s="62">
        <v>812470</v>
      </c>
      <c r="F9" s="63">
        <v>671826.98</v>
      </c>
      <c r="G9" s="63">
        <f t="shared" si="4"/>
        <v>108.19814785029398</v>
      </c>
      <c r="H9" s="63">
        <f t="shared" si="5"/>
        <v>82.689450687409987</v>
      </c>
    </row>
    <row r="11" spans="2:8" x14ac:dyDescent="0.25">
      <c r="B11" s="37"/>
      <c r="C11" s="37"/>
      <c r="D11" s="37"/>
      <c r="E11" s="37"/>
      <c r="F11" s="37"/>
      <c r="G11" s="37"/>
      <c r="H11" s="37"/>
    </row>
    <row r="12" spans="2:8" x14ac:dyDescent="0.25">
      <c r="B12" s="37"/>
      <c r="C12" s="37"/>
      <c r="D12" s="37"/>
      <c r="E12" s="37"/>
      <c r="F12" s="37"/>
      <c r="G12" s="37"/>
      <c r="H12" s="37"/>
    </row>
    <row r="13" spans="2:8" x14ac:dyDescent="0.25">
      <c r="B13" s="37"/>
      <c r="C13" s="37"/>
      <c r="D13" s="37"/>
      <c r="E13" s="37"/>
      <c r="F13" s="37"/>
      <c r="G13" s="37"/>
      <c r="H13" s="37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22"/>
  <sheetViews>
    <sheetView workbookViewId="0">
      <selection activeCell="G22" sqref="G22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8.42578125" customWidth="1"/>
    <col min="5" max="5" width="5.42578125" bestFit="1" customWidth="1"/>
    <col min="6" max="10" width="25.28515625" customWidth="1"/>
    <col min="11" max="12" width="15.7109375" customWidth="1"/>
  </cols>
  <sheetData>
    <row r="1" spans="2:12" ht="18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2:12" ht="15.75" customHeight="1" x14ac:dyDescent="0.25">
      <c r="B2" s="92" t="s">
        <v>12</v>
      </c>
      <c r="C2" s="92"/>
      <c r="D2" s="92"/>
      <c r="E2" s="92"/>
      <c r="F2" s="92"/>
      <c r="G2" s="92"/>
      <c r="H2" s="92"/>
      <c r="I2" s="92"/>
      <c r="J2" s="92"/>
      <c r="K2" s="92"/>
      <c r="L2" s="92"/>
    </row>
    <row r="3" spans="2:12" ht="18" x14ac:dyDescent="0.25">
      <c r="B3" s="3"/>
      <c r="C3" s="3"/>
      <c r="D3" s="3"/>
      <c r="E3" s="3"/>
      <c r="F3" s="3"/>
      <c r="G3" s="3"/>
      <c r="H3" s="3"/>
      <c r="I3" s="3"/>
      <c r="J3" s="4"/>
      <c r="K3" s="4"/>
      <c r="L3" s="4"/>
    </row>
    <row r="4" spans="2:12" ht="18" customHeight="1" x14ac:dyDescent="0.25">
      <c r="B4" s="92" t="s">
        <v>61</v>
      </c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2:12" ht="15.75" customHeight="1" x14ac:dyDescent="0.25">
      <c r="B5" s="92" t="s">
        <v>44</v>
      </c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2:12" ht="18" x14ac:dyDescent="0.25">
      <c r="B6" s="3"/>
      <c r="C6" s="3"/>
      <c r="D6" s="3"/>
      <c r="E6" s="3"/>
      <c r="F6" s="3"/>
      <c r="G6" s="3"/>
      <c r="H6" s="3"/>
      <c r="I6" s="3"/>
      <c r="J6" s="4"/>
      <c r="K6" s="4"/>
      <c r="L6" s="4"/>
    </row>
    <row r="7" spans="2:12" ht="25.5" customHeight="1" x14ac:dyDescent="0.25">
      <c r="B7" s="86" t="s">
        <v>8</v>
      </c>
      <c r="C7" s="87"/>
      <c r="D7" s="87"/>
      <c r="E7" s="87"/>
      <c r="F7" s="88"/>
      <c r="G7" s="45" t="s">
        <v>26</v>
      </c>
      <c r="H7" s="45" t="s">
        <v>59</v>
      </c>
      <c r="I7" s="45" t="s">
        <v>56</v>
      </c>
      <c r="J7" s="45" t="s">
        <v>27</v>
      </c>
      <c r="K7" s="45" t="s">
        <v>28</v>
      </c>
      <c r="L7" s="45" t="s">
        <v>57</v>
      </c>
    </row>
    <row r="8" spans="2:12" x14ac:dyDescent="0.25">
      <c r="B8" s="86">
        <v>1</v>
      </c>
      <c r="C8" s="87"/>
      <c r="D8" s="87"/>
      <c r="E8" s="87"/>
      <c r="F8" s="88"/>
      <c r="G8" s="46">
        <v>2</v>
      </c>
      <c r="H8" s="46">
        <v>3</v>
      </c>
      <c r="I8" s="46">
        <v>4</v>
      </c>
      <c r="J8" s="46">
        <v>5</v>
      </c>
      <c r="K8" s="46" t="s">
        <v>39</v>
      </c>
      <c r="L8" s="46" t="s">
        <v>40</v>
      </c>
    </row>
    <row r="9" spans="2:12" ht="25.5" x14ac:dyDescent="0.25">
      <c r="B9" s="10">
        <v>8</v>
      </c>
      <c r="C9" s="10"/>
      <c r="D9" s="10"/>
      <c r="E9" s="10"/>
      <c r="F9" s="10" t="s">
        <v>9</v>
      </c>
      <c r="G9" s="8"/>
      <c r="H9" s="8"/>
      <c r="I9" s="8"/>
      <c r="J9" s="34"/>
      <c r="K9" s="34"/>
      <c r="L9" s="34"/>
    </row>
    <row r="10" spans="2:12" x14ac:dyDescent="0.25">
      <c r="B10" s="10"/>
      <c r="C10" s="14">
        <v>84</v>
      </c>
      <c r="D10" s="14"/>
      <c r="E10" s="14"/>
      <c r="F10" s="14" t="s">
        <v>14</v>
      </c>
      <c r="G10" s="8"/>
      <c r="H10" s="8"/>
      <c r="I10" s="8"/>
      <c r="J10" s="34"/>
      <c r="K10" s="34"/>
      <c r="L10" s="34"/>
    </row>
    <row r="11" spans="2:12" ht="51" x14ac:dyDescent="0.25">
      <c r="B11" s="11"/>
      <c r="C11" s="11"/>
      <c r="D11" s="11">
        <v>841</v>
      </c>
      <c r="E11" s="11"/>
      <c r="F11" s="26" t="s">
        <v>45</v>
      </c>
      <c r="G11" s="8"/>
      <c r="H11" s="8"/>
      <c r="I11" s="8"/>
      <c r="J11" s="34"/>
      <c r="K11" s="34"/>
      <c r="L11" s="34"/>
    </row>
    <row r="12" spans="2:12" ht="25.5" x14ac:dyDescent="0.25">
      <c r="B12" s="11"/>
      <c r="C12" s="11"/>
      <c r="D12" s="11"/>
      <c r="E12" s="11">
        <v>8413</v>
      </c>
      <c r="F12" s="26" t="s">
        <v>46</v>
      </c>
      <c r="G12" s="8"/>
      <c r="H12" s="8"/>
      <c r="I12" s="8"/>
      <c r="J12" s="34"/>
      <c r="K12" s="34"/>
      <c r="L12" s="34"/>
    </row>
    <row r="13" spans="2:12" x14ac:dyDescent="0.25">
      <c r="B13" s="11"/>
      <c r="C13" s="11"/>
      <c r="D13" s="11"/>
      <c r="E13" s="12" t="s">
        <v>21</v>
      </c>
      <c r="F13" s="16"/>
      <c r="G13" s="8"/>
      <c r="H13" s="8"/>
      <c r="I13" s="8"/>
      <c r="J13" s="34"/>
      <c r="K13" s="34"/>
      <c r="L13" s="34"/>
    </row>
    <row r="14" spans="2:12" ht="25.5" x14ac:dyDescent="0.25">
      <c r="B14" s="13">
        <v>5</v>
      </c>
      <c r="C14" s="13"/>
      <c r="D14" s="13"/>
      <c r="E14" s="13"/>
      <c r="F14" s="17" t="s">
        <v>10</v>
      </c>
      <c r="G14" s="8"/>
      <c r="H14" s="8"/>
      <c r="I14" s="8"/>
      <c r="J14" s="34"/>
      <c r="K14" s="34"/>
      <c r="L14" s="34"/>
    </row>
    <row r="15" spans="2:12" ht="25.5" x14ac:dyDescent="0.25">
      <c r="B15" s="14"/>
      <c r="C15" s="14">
        <v>54</v>
      </c>
      <c r="D15" s="14"/>
      <c r="E15" s="14"/>
      <c r="F15" s="18" t="s">
        <v>15</v>
      </c>
      <c r="G15" s="8"/>
      <c r="H15" s="8"/>
      <c r="I15" s="9"/>
      <c r="J15" s="34"/>
      <c r="K15" s="34"/>
      <c r="L15" s="34"/>
    </row>
    <row r="16" spans="2:12" ht="63.75" x14ac:dyDescent="0.25">
      <c r="B16" s="14"/>
      <c r="C16" s="14"/>
      <c r="D16" s="14">
        <v>541</v>
      </c>
      <c r="E16" s="26"/>
      <c r="F16" s="26" t="s">
        <v>47</v>
      </c>
      <c r="G16" s="8"/>
      <c r="H16" s="8"/>
      <c r="I16" s="9"/>
      <c r="J16" s="34"/>
      <c r="K16" s="34"/>
      <c r="L16" s="34"/>
    </row>
    <row r="17" spans="2:12" ht="38.25" x14ac:dyDescent="0.25">
      <c r="B17" s="14"/>
      <c r="C17" s="14"/>
      <c r="D17" s="14"/>
      <c r="E17" s="26">
        <v>5413</v>
      </c>
      <c r="F17" s="26" t="s">
        <v>48</v>
      </c>
      <c r="G17" s="8"/>
      <c r="H17" s="8"/>
      <c r="I17" s="9"/>
      <c r="J17" s="34"/>
      <c r="K17" s="34"/>
      <c r="L17" s="34"/>
    </row>
    <row r="18" spans="2:12" x14ac:dyDescent="0.25">
      <c r="B18" s="15"/>
      <c r="C18" s="13"/>
      <c r="D18" s="13"/>
      <c r="E18" s="13"/>
      <c r="F18" s="17" t="s">
        <v>21</v>
      </c>
      <c r="G18" s="8"/>
      <c r="H18" s="8"/>
      <c r="I18" s="8"/>
      <c r="J18" s="34"/>
      <c r="K18" s="34"/>
      <c r="L18" s="34"/>
    </row>
    <row r="20" spans="2:12" x14ac:dyDescent="0.25"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</row>
    <row r="21" spans="2:12" x14ac:dyDescent="0.25"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</row>
    <row r="22" spans="2:12" x14ac:dyDescent="0.25"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</row>
  </sheetData>
  <mergeCells count="5">
    <mergeCell ref="B7:F7"/>
    <mergeCell ref="B8:F8"/>
    <mergeCell ref="B2:L2"/>
    <mergeCell ref="B4:L4"/>
    <mergeCell ref="B5:L5"/>
  </mergeCells>
  <pageMargins left="0.7" right="0.7" top="0.75" bottom="0.75" header="0.3" footer="0.3"/>
  <pageSetup paperSize="9" scale="6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H28"/>
  <sheetViews>
    <sheetView workbookViewId="0">
      <selection activeCell="E32" sqref="E32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customHeight="1" x14ac:dyDescent="0.25">
      <c r="B2" s="92" t="s">
        <v>49</v>
      </c>
      <c r="C2" s="92"/>
      <c r="D2" s="92"/>
      <c r="E2" s="92"/>
      <c r="F2" s="92"/>
      <c r="G2" s="92"/>
      <c r="H2" s="92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25.5" x14ac:dyDescent="0.25">
      <c r="B4" s="42" t="s">
        <v>8</v>
      </c>
      <c r="C4" s="42" t="s">
        <v>63</v>
      </c>
      <c r="D4" s="42" t="s">
        <v>59</v>
      </c>
      <c r="E4" s="42" t="s">
        <v>56</v>
      </c>
      <c r="F4" s="42" t="s">
        <v>64</v>
      </c>
      <c r="G4" s="42" t="s">
        <v>28</v>
      </c>
      <c r="H4" s="42" t="s">
        <v>57</v>
      </c>
    </row>
    <row r="5" spans="2:8" x14ac:dyDescent="0.25">
      <c r="B5" s="42">
        <v>1</v>
      </c>
      <c r="C5" s="42">
        <v>2</v>
      </c>
      <c r="D5" s="42">
        <v>3</v>
      </c>
      <c r="E5" s="42">
        <v>4</v>
      </c>
      <c r="F5" s="42">
        <v>5</v>
      </c>
      <c r="G5" s="42" t="s">
        <v>39</v>
      </c>
      <c r="H5" s="42" t="s">
        <v>40</v>
      </c>
    </row>
    <row r="6" spans="2:8" x14ac:dyDescent="0.25">
      <c r="B6" s="10" t="s">
        <v>51</v>
      </c>
      <c r="C6" s="8"/>
      <c r="D6" s="8"/>
      <c r="E6" s="9"/>
      <c r="F6" s="34"/>
      <c r="G6" s="34"/>
      <c r="H6" s="34"/>
    </row>
    <row r="7" spans="2:8" x14ac:dyDescent="0.25">
      <c r="B7" s="10" t="s">
        <v>18</v>
      </c>
      <c r="C7" s="8"/>
      <c r="D7" s="8"/>
      <c r="E7" s="8"/>
      <c r="F7" s="34"/>
      <c r="G7" s="34"/>
      <c r="H7" s="34"/>
    </row>
    <row r="8" spans="2:8" x14ac:dyDescent="0.25">
      <c r="B8" s="23" t="s">
        <v>19</v>
      </c>
      <c r="C8" s="8"/>
      <c r="D8" s="8"/>
      <c r="E8" s="8"/>
      <c r="F8" s="34"/>
      <c r="G8" s="34"/>
      <c r="H8" s="34"/>
    </row>
    <row r="9" spans="2:8" x14ac:dyDescent="0.25">
      <c r="B9" s="24" t="s">
        <v>20</v>
      </c>
      <c r="C9" s="8"/>
      <c r="D9" s="8"/>
      <c r="E9" s="8"/>
      <c r="F9" s="34"/>
      <c r="G9" s="34"/>
      <c r="H9" s="34"/>
    </row>
    <row r="10" spans="2:8" x14ac:dyDescent="0.25">
      <c r="B10" s="24" t="s">
        <v>21</v>
      </c>
      <c r="C10" s="8"/>
      <c r="D10" s="8"/>
      <c r="E10" s="8"/>
      <c r="F10" s="34"/>
      <c r="G10" s="34"/>
      <c r="H10" s="34"/>
    </row>
    <row r="11" spans="2:8" x14ac:dyDescent="0.25">
      <c r="B11" s="10" t="s">
        <v>22</v>
      </c>
      <c r="C11" s="8"/>
      <c r="D11" s="8"/>
      <c r="E11" s="9"/>
      <c r="F11" s="34"/>
      <c r="G11" s="34"/>
      <c r="H11" s="34"/>
    </row>
    <row r="12" spans="2:8" x14ac:dyDescent="0.25">
      <c r="B12" s="25" t="s">
        <v>23</v>
      </c>
      <c r="C12" s="8"/>
      <c r="D12" s="8"/>
      <c r="E12" s="9"/>
      <c r="F12" s="34"/>
      <c r="G12" s="34"/>
      <c r="H12" s="34"/>
    </row>
    <row r="13" spans="2:8" x14ac:dyDescent="0.25">
      <c r="B13" s="10" t="s">
        <v>24</v>
      </c>
      <c r="C13" s="8"/>
      <c r="D13" s="8"/>
      <c r="E13" s="9"/>
      <c r="F13" s="34"/>
      <c r="G13" s="34"/>
      <c r="H13" s="34"/>
    </row>
    <row r="14" spans="2:8" x14ac:dyDescent="0.25">
      <c r="B14" s="25" t="s">
        <v>25</v>
      </c>
      <c r="C14" s="8"/>
      <c r="D14" s="8"/>
      <c r="E14" s="9"/>
      <c r="F14" s="34"/>
      <c r="G14" s="34"/>
      <c r="H14" s="34"/>
    </row>
    <row r="15" spans="2:8" x14ac:dyDescent="0.25">
      <c r="B15" s="14" t="s">
        <v>16</v>
      </c>
      <c r="C15" s="8"/>
      <c r="D15" s="8"/>
      <c r="E15" s="9"/>
      <c r="F15" s="34"/>
      <c r="G15" s="34"/>
      <c r="H15" s="34"/>
    </row>
    <row r="16" spans="2:8" x14ac:dyDescent="0.25">
      <c r="B16" s="25"/>
      <c r="C16" s="8"/>
      <c r="D16" s="8"/>
      <c r="E16" s="9"/>
      <c r="F16" s="34"/>
      <c r="G16" s="34"/>
      <c r="H16" s="34"/>
    </row>
    <row r="17" spans="2:8" ht="15.75" customHeight="1" x14ac:dyDescent="0.25">
      <c r="B17" s="10" t="s">
        <v>52</v>
      </c>
      <c r="C17" s="8"/>
      <c r="D17" s="8"/>
      <c r="E17" s="9"/>
      <c r="F17" s="34"/>
      <c r="G17" s="34"/>
      <c r="H17" s="34"/>
    </row>
    <row r="18" spans="2:8" ht="15.75" customHeight="1" x14ac:dyDescent="0.25">
      <c r="B18" s="10" t="s">
        <v>18</v>
      </c>
      <c r="C18" s="8"/>
      <c r="D18" s="8"/>
      <c r="E18" s="8"/>
      <c r="F18" s="34"/>
      <c r="G18" s="34"/>
      <c r="H18" s="34"/>
    </row>
    <row r="19" spans="2:8" x14ac:dyDescent="0.25">
      <c r="B19" s="23" t="s">
        <v>19</v>
      </c>
      <c r="C19" s="8"/>
      <c r="D19" s="8"/>
      <c r="E19" s="8"/>
      <c r="F19" s="34"/>
      <c r="G19" s="34"/>
      <c r="H19" s="34"/>
    </row>
    <row r="20" spans="2:8" x14ac:dyDescent="0.25">
      <c r="B20" s="24" t="s">
        <v>20</v>
      </c>
      <c r="C20" s="8"/>
      <c r="D20" s="8"/>
      <c r="E20" s="8"/>
      <c r="F20" s="34"/>
      <c r="G20" s="34"/>
      <c r="H20" s="34"/>
    </row>
    <row r="21" spans="2:8" x14ac:dyDescent="0.25">
      <c r="B21" s="24" t="s">
        <v>21</v>
      </c>
      <c r="C21" s="8"/>
      <c r="D21" s="8"/>
      <c r="E21" s="8"/>
      <c r="F21" s="34"/>
      <c r="G21" s="34"/>
      <c r="H21" s="34"/>
    </row>
    <row r="22" spans="2:8" x14ac:dyDescent="0.25">
      <c r="B22" s="10" t="s">
        <v>22</v>
      </c>
      <c r="C22" s="8"/>
      <c r="D22" s="8"/>
      <c r="E22" s="9"/>
      <c r="F22" s="34"/>
      <c r="G22" s="34"/>
      <c r="H22" s="34"/>
    </row>
    <row r="23" spans="2:8" x14ac:dyDescent="0.25">
      <c r="B23" s="25" t="s">
        <v>23</v>
      </c>
      <c r="C23" s="8"/>
      <c r="D23" s="8"/>
      <c r="E23" s="9"/>
      <c r="F23" s="34"/>
      <c r="G23" s="34"/>
      <c r="H23" s="34"/>
    </row>
    <row r="24" spans="2:8" x14ac:dyDescent="0.25">
      <c r="B24" s="10" t="s">
        <v>24</v>
      </c>
      <c r="C24" s="8"/>
      <c r="D24" s="8"/>
      <c r="E24" s="9"/>
      <c r="F24" s="34"/>
      <c r="G24" s="34"/>
      <c r="H24" s="34"/>
    </row>
    <row r="25" spans="2:8" x14ac:dyDescent="0.25">
      <c r="B25" s="25" t="s">
        <v>25</v>
      </c>
      <c r="C25" s="8"/>
      <c r="D25" s="8"/>
      <c r="E25" s="9"/>
      <c r="F25" s="34"/>
      <c r="G25" s="34"/>
      <c r="H25" s="34"/>
    </row>
    <row r="26" spans="2:8" x14ac:dyDescent="0.25">
      <c r="B26" s="14" t="s">
        <v>16</v>
      </c>
      <c r="C26" s="8"/>
      <c r="D26" s="8"/>
      <c r="E26" s="9"/>
      <c r="F26" s="34"/>
      <c r="G26" s="34"/>
      <c r="H26" s="34"/>
    </row>
    <row r="28" spans="2:8" x14ac:dyDescent="0.25">
      <c r="B28" s="50"/>
      <c r="C28" s="50"/>
      <c r="D28" s="50"/>
      <c r="E28" s="50"/>
      <c r="F28" s="50"/>
      <c r="G28" s="50"/>
      <c r="H28" s="50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7"/>
  <sheetViews>
    <sheetView topLeftCell="A31" zoomScaleNormal="100" workbookViewId="0">
      <selection activeCell="H14" sqref="H14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19.7109375" customWidth="1"/>
    <col min="5" max="5" width="51.85546875" customWidth="1"/>
    <col min="6" max="6" width="24.28515625" style="77" customWidth="1"/>
    <col min="7" max="8" width="24.28515625" customWidth="1"/>
    <col min="9" max="9" width="15.7109375" customWidth="1"/>
    <col min="10" max="10" width="24.28515625" customWidth="1"/>
  </cols>
  <sheetData>
    <row r="1" spans="2:10" ht="18" x14ac:dyDescent="0.25">
      <c r="B1" s="3"/>
      <c r="C1" s="3"/>
      <c r="D1" s="3"/>
      <c r="E1" s="3"/>
      <c r="F1" s="73"/>
      <c r="G1" s="3"/>
      <c r="H1" s="3"/>
      <c r="I1" s="4"/>
      <c r="J1" s="4"/>
    </row>
    <row r="2" spans="2:10" ht="18" customHeight="1" x14ac:dyDescent="0.25">
      <c r="B2" s="92" t="s">
        <v>11</v>
      </c>
      <c r="C2" s="92"/>
      <c r="D2" s="92"/>
      <c r="E2" s="92"/>
      <c r="F2" s="92"/>
      <c r="G2" s="92"/>
      <c r="H2" s="92"/>
      <c r="I2" s="92"/>
      <c r="J2" s="27"/>
    </row>
    <row r="3" spans="2:10" ht="18" x14ac:dyDescent="0.25">
      <c r="B3" s="3"/>
      <c r="C3" s="3"/>
      <c r="D3" s="3"/>
      <c r="E3" s="3"/>
      <c r="F3" s="73"/>
      <c r="G3" s="3"/>
      <c r="H3" s="3"/>
      <c r="I3" s="4"/>
      <c r="J3" s="4"/>
    </row>
    <row r="4" spans="2:10" ht="15.75" x14ac:dyDescent="0.25">
      <c r="B4" s="85" t="s">
        <v>65</v>
      </c>
      <c r="C4" s="85"/>
      <c r="D4" s="85"/>
      <c r="E4" s="85"/>
      <c r="F4" s="85"/>
      <c r="G4" s="85"/>
      <c r="H4" s="85"/>
      <c r="I4" s="85"/>
    </row>
    <row r="5" spans="2:10" ht="18" x14ac:dyDescent="0.25">
      <c r="B5" s="3"/>
      <c r="C5" s="3"/>
      <c r="D5" s="3"/>
      <c r="E5" s="3"/>
      <c r="F5" s="73"/>
      <c r="G5" s="3"/>
      <c r="H5" s="3"/>
      <c r="I5" s="4"/>
    </row>
    <row r="6" spans="2:10" ht="25.5" x14ac:dyDescent="0.25">
      <c r="B6" s="86" t="s">
        <v>8</v>
      </c>
      <c r="C6" s="87"/>
      <c r="D6" s="87"/>
      <c r="E6" s="88"/>
      <c r="F6" s="42" t="s">
        <v>125</v>
      </c>
      <c r="G6" s="42" t="s">
        <v>126</v>
      </c>
      <c r="H6" s="42" t="s">
        <v>129</v>
      </c>
      <c r="I6" s="42" t="s">
        <v>57</v>
      </c>
    </row>
    <row r="7" spans="2:10" s="47" customFormat="1" ht="11.25" x14ac:dyDescent="0.2">
      <c r="B7" s="89">
        <v>1</v>
      </c>
      <c r="C7" s="90"/>
      <c r="D7" s="90"/>
      <c r="E7" s="91"/>
      <c r="F7" s="74">
        <v>2</v>
      </c>
      <c r="G7" s="44">
        <v>3</v>
      </c>
      <c r="H7" s="44">
        <v>4</v>
      </c>
      <c r="I7" s="44" t="s">
        <v>50</v>
      </c>
    </row>
    <row r="8" spans="2:10" ht="25.5" customHeight="1" x14ac:dyDescent="0.25">
      <c r="B8" s="93">
        <v>49059</v>
      </c>
      <c r="C8" s="94"/>
      <c r="D8" s="95"/>
      <c r="E8" s="71" t="s">
        <v>114</v>
      </c>
      <c r="F8" s="80">
        <v>812470</v>
      </c>
      <c r="G8" s="80">
        <v>812470</v>
      </c>
      <c r="H8" s="80">
        <v>671826.98</v>
      </c>
      <c r="I8" s="68">
        <f t="shared" ref="I8:I11" si="0">SUM(H8/G8*100)</f>
        <v>82.689450687409987</v>
      </c>
    </row>
    <row r="9" spans="2:10" ht="18" customHeight="1" x14ac:dyDescent="0.25">
      <c r="B9" s="82">
        <v>33</v>
      </c>
      <c r="C9" s="83"/>
      <c r="D9" s="84"/>
      <c r="E9" s="48" t="s">
        <v>118</v>
      </c>
      <c r="F9" s="79">
        <v>812470</v>
      </c>
      <c r="G9" s="79">
        <v>812470</v>
      </c>
      <c r="H9" s="79">
        <v>671826.98</v>
      </c>
      <c r="I9" s="62">
        <f t="shared" si="0"/>
        <v>82.689450687409987</v>
      </c>
    </row>
    <row r="10" spans="2:10" ht="19.5" customHeight="1" x14ac:dyDescent="0.25">
      <c r="B10" s="82">
        <v>3301</v>
      </c>
      <c r="C10" s="83"/>
      <c r="D10" s="84"/>
      <c r="E10" s="48" t="s">
        <v>117</v>
      </c>
      <c r="F10" s="79">
        <v>812470</v>
      </c>
      <c r="G10" s="79">
        <v>812470</v>
      </c>
      <c r="H10" s="79">
        <v>671826.98</v>
      </c>
      <c r="I10" s="62">
        <f t="shared" si="0"/>
        <v>82.689450687409987</v>
      </c>
    </row>
    <row r="11" spans="2:10" ht="15.75" customHeight="1" x14ac:dyDescent="0.25">
      <c r="B11" s="82" t="s">
        <v>116</v>
      </c>
      <c r="C11" s="83"/>
      <c r="D11" s="84"/>
      <c r="E11" s="51" t="s">
        <v>119</v>
      </c>
      <c r="F11" s="79">
        <v>812470</v>
      </c>
      <c r="G11" s="79">
        <v>812470</v>
      </c>
      <c r="H11" s="79">
        <v>671826.98</v>
      </c>
      <c r="I11" s="62">
        <f t="shared" si="0"/>
        <v>82.689450687409987</v>
      </c>
    </row>
    <row r="12" spans="2:10" ht="16.5" customHeight="1" x14ac:dyDescent="0.25">
      <c r="B12" s="82">
        <v>43</v>
      </c>
      <c r="C12" s="83"/>
      <c r="D12" s="84"/>
      <c r="E12" s="51" t="s">
        <v>115</v>
      </c>
      <c r="F12" s="79">
        <f>SUM(F13+F42)</f>
        <v>812470</v>
      </c>
      <c r="G12" s="79">
        <f>SUM(G13+G42)</f>
        <v>812470</v>
      </c>
      <c r="H12" s="79">
        <f>SUM(H13+H42)</f>
        <v>671826.98</v>
      </c>
      <c r="I12" s="62">
        <f>SUM(H12/G12*100)</f>
        <v>82.689450687409987</v>
      </c>
    </row>
    <row r="13" spans="2:10" ht="19.5" customHeight="1" x14ac:dyDescent="0.25">
      <c r="B13" s="10">
        <v>3</v>
      </c>
      <c r="C13" s="10"/>
      <c r="D13" s="10"/>
      <c r="E13" s="10" t="s">
        <v>4</v>
      </c>
      <c r="F13" s="78">
        <f>SUM(F14+F18+F40)</f>
        <v>791970</v>
      </c>
      <c r="G13" s="78">
        <f>SUM(G14+G18+G40)</f>
        <v>791970</v>
      </c>
      <c r="H13" s="78">
        <v>664630.25</v>
      </c>
      <c r="I13" s="68">
        <f>SUM(H13/G13*100)</f>
        <v>83.9211396896347</v>
      </c>
    </row>
    <row r="14" spans="2:10" x14ac:dyDescent="0.25">
      <c r="B14" s="10"/>
      <c r="C14" s="10">
        <v>31</v>
      </c>
      <c r="D14" s="10"/>
      <c r="E14" s="10" t="s">
        <v>4</v>
      </c>
      <c r="F14" s="78">
        <v>592600</v>
      </c>
      <c r="G14" s="68">
        <v>592600</v>
      </c>
      <c r="H14" s="68">
        <f>SUM(H15:H17)</f>
        <v>528884.89</v>
      </c>
      <c r="I14" s="68">
        <f>SUM(H14/G14*100)</f>
        <v>89.248209584880186</v>
      </c>
    </row>
    <row r="15" spans="2:10" x14ac:dyDescent="0.25">
      <c r="B15" s="10"/>
      <c r="C15" s="14"/>
      <c r="D15" s="14">
        <v>3111</v>
      </c>
      <c r="E15" s="14" t="s">
        <v>36</v>
      </c>
      <c r="F15" s="72"/>
      <c r="G15" s="62"/>
      <c r="H15" s="62">
        <v>437494.55</v>
      </c>
      <c r="I15" s="62"/>
    </row>
    <row r="16" spans="2:10" x14ac:dyDescent="0.25">
      <c r="B16" s="10"/>
      <c r="C16" s="14"/>
      <c r="D16" s="14">
        <v>3121</v>
      </c>
      <c r="E16" s="14" t="s">
        <v>75</v>
      </c>
      <c r="F16" s="72"/>
      <c r="G16" s="62"/>
      <c r="H16" s="62">
        <v>19203.82</v>
      </c>
      <c r="I16" s="62"/>
    </row>
    <row r="17" spans="2:9" x14ac:dyDescent="0.25">
      <c r="B17" s="10"/>
      <c r="C17" s="14"/>
      <c r="D17" s="14">
        <v>3132</v>
      </c>
      <c r="E17" s="14" t="s">
        <v>77</v>
      </c>
      <c r="F17" s="72"/>
      <c r="G17" s="62"/>
      <c r="H17" s="62">
        <v>72186.52</v>
      </c>
      <c r="I17" s="62"/>
    </row>
    <row r="18" spans="2:9" x14ac:dyDescent="0.25">
      <c r="B18" s="10"/>
      <c r="C18" s="10">
        <v>32</v>
      </c>
      <c r="D18" s="10"/>
      <c r="E18" s="10" t="s">
        <v>13</v>
      </c>
      <c r="F18" s="78">
        <v>197370</v>
      </c>
      <c r="G18" s="68">
        <v>197370</v>
      </c>
      <c r="H18" s="68">
        <f>SUM(H19:H39)</f>
        <v>135019.68</v>
      </c>
      <c r="I18" s="68">
        <f>SUM(H18/G18*100)</f>
        <v>68.409423924608603</v>
      </c>
    </row>
    <row r="19" spans="2:9" x14ac:dyDescent="0.25">
      <c r="B19" s="10"/>
      <c r="C19" s="14"/>
      <c r="D19" s="14">
        <v>3211</v>
      </c>
      <c r="E19" s="14" t="s">
        <v>38</v>
      </c>
      <c r="F19" s="72"/>
      <c r="G19" s="62"/>
      <c r="H19" s="62">
        <v>6611.74</v>
      </c>
      <c r="I19" s="62"/>
    </row>
    <row r="20" spans="2:9" ht="16.5" customHeight="1" x14ac:dyDescent="0.25">
      <c r="B20" s="10"/>
      <c r="C20" s="14"/>
      <c r="D20" s="14">
        <v>3212</v>
      </c>
      <c r="E20" s="14" t="s">
        <v>78</v>
      </c>
      <c r="F20" s="72"/>
      <c r="G20" s="62"/>
      <c r="H20" s="62">
        <v>7397.02</v>
      </c>
      <c r="I20" s="62"/>
    </row>
    <row r="21" spans="2:9" x14ac:dyDescent="0.25">
      <c r="B21" s="10"/>
      <c r="C21" s="14"/>
      <c r="D21" s="14">
        <v>3213</v>
      </c>
      <c r="E21" s="14" t="s">
        <v>79</v>
      </c>
      <c r="F21" s="72"/>
      <c r="G21" s="62"/>
      <c r="H21" s="62">
        <v>5757</v>
      </c>
      <c r="I21" s="62"/>
    </row>
    <row r="22" spans="2:9" x14ac:dyDescent="0.25">
      <c r="B22" s="10"/>
      <c r="C22" s="14"/>
      <c r="D22" s="14">
        <v>3221</v>
      </c>
      <c r="E22" s="14" t="s">
        <v>81</v>
      </c>
      <c r="F22" s="72"/>
      <c r="G22" s="62"/>
      <c r="H22" s="62">
        <v>5399.09</v>
      </c>
      <c r="I22" s="62"/>
    </row>
    <row r="23" spans="2:9" x14ac:dyDescent="0.25">
      <c r="B23" s="10"/>
      <c r="C23" s="14"/>
      <c r="D23" s="14">
        <v>3223</v>
      </c>
      <c r="E23" s="14" t="s">
        <v>82</v>
      </c>
      <c r="F23" s="72"/>
      <c r="G23" s="62"/>
      <c r="H23" s="62">
        <v>4433.78</v>
      </c>
      <c r="I23" s="62"/>
    </row>
    <row r="24" spans="2:9" x14ac:dyDescent="0.25">
      <c r="B24" s="10"/>
      <c r="C24" s="14"/>
      <c r="D24" s="14">
        <v>3146.96</v>
      </c>
      <c r="E24" s="14" t="s">
        <v>83</v>
      </c>
      <c r="F24" s="72"/>
      <c r="G24" s="62"/>
      <c r="H24" s="62">
        <v>3146.96</v>
      </c>
      <c r="I24" s="62"/>
    </row>
    <row r="25" spans="2:9" x14ac:dyDescent="0.25">
      <c r="B25" s="10"/>
      <c r="C25" s="14"/>
      <c r="D25" s="14">
        <v>3231</v>
      </c>
      <c r="E25" s="14" t="s">
        <v>85</v>
      </c>
      <c r="F25" s="72"/>
      <c r="G25" s="62"/>
      <c r="H25" s="62">
        <v>5667.29</v>
      </c>
      <c r="I25" s="62"/>
    </row>
    <row r="26" spans="2:9" x14ac:dyDescent="0.25">
      <c r="B26" s="10"/>
      <c r="C26" s="14"/>
      <c r="D26" s="14">
        <v>3232</v>
      </c>
      <c r="E26" s="14" t="s">
        <v>86</v>
      </c>
      <c r="F26" s="72"/>
      <c r="G26" s="62"/>
      <c r="H26" s="62">
        <v>3564.6</v>
      </c>
      <c r="I26" s="62"/>
    </row>
    <row r="27" spans="2:9" x14ac:dyDescent="0.25">
      <c r="B27" s="10"/>
      <c r="C27" s="14"/>
      <c r="D27" s="14">
        <v>3233</v>
      </c>
      <c r="E27" s="14" t="s">
        <v>87</v>
      </c>
      <c r="F27" s="72"/>
      <c r="G27" s="62"/>
      <c r="H27" s="62">
        <v>2861.25</v>
      </c>
      <c r="I27" s="62"/>
    </row>
    <row r="28" spans="2:9" x14ac:dyDescent="0.25">
      <c r="B28" s="10"/>
      <c r="C28" s="14"/>
      <c r="D28" s="14">
        <v>3234</v>
      </c>
      <c r="E28" s="14" t="s">
        <v>88</v>
      </c>
      <c r="F28" s="72"/>
      <c r="G28" s="62"/>
      <c r="H28" s="62">
        <v>4622.57</v>
      </c>
      <c r="I28" s="62"/>
    </row>
    <row r="29" spans="2:9" x14ac:dyDescent="0.25">
      <c r="B29" s="10"/>
      <c r="C29" s="14"/>
      <c r="D29" s="14">
        <v>3235</v>
      </c>
      <c r="E29" s="14" t="s">
        <v>89</v>
      </c>
      <c r="F29" s="76"/>
      <c r="G29" s="62"/>
      <c r="H29" s="62">
        <v>15030.45</v>
      </c>
      <c r="I29" s="62"/>
    </row>
    <row r="30" spans="2:9" x14ac:dyDescent="0.25">
      <c r="B30" s="10"/>
      <c r="C30" s="10"/>
      <c r="D30" s="14">
        <v>3236</v>
      </c>
      <c r="E30" s="14" t="s">
        <v>90</v>
      </c>
      <c r="F30" s="75"/>
      <c r="G30" s="62"/>
      <c r="H30" s="62">
        <v>1652.7</v>
      </c>
      <c r="I30" s="62"/>
    </row>
    <row r="31" spans="2:9" x14ac:dyDescent="0.25">
      <c r="B31" s="10"/>
      <c r="C31" s="10"/>
      <c r="D31" s="14">
        <v>3237</v>
      </c>
      <c r="E31" s="14" t="s">
        <v>91</v>
      </c>
      <c r="F31" s="75"/>
      <c r="G31" s="62"/>
      <c r="H31" s="62">
        <v>21496.87</v>
      </c>
      <c r="I31" s="62"/>
    </row>
    <row r="32" spans="2:9" x14ac:dyDescent="0.25">
      <c r="B32" s="10"/>
      <c r="C32" s="10"/>
      <c r="D32" s="14">
        <v>3238</v>
      </c>
      <c r="E32" s="14" t="s">
        <v>92</v>
      </c>
      <c r="F32" s="75"/>
      <c r="G32" s="62"/>
      <c r="H32" s="62">
        <v>8880.83</v>
      </c>
      <c r="I32" s="62"/>
    </row>
    <row r="33" spans="2:9" x14ac:dyDescent="0.25">
      <c r="B33" s="10"/>
      <c r="C33" s="10"/>
      <c r="D33" s="14">
        <v>3239</v>
      </c>
      <c r="E33" s="14" t="s">
        <v>93</v>
      </c>
      <c r="F33" s="75"/>
      <c r="G33" s="62"/>
      <c r="H33" s="62">
        <v>19953.349999999999</v>
      </c>
      <c r="I33" s="62"/>
    </row>
    <row r="34" spans="2:9" ht="23.25" customHeight="1" x14ac:dyDescent="0.25">
      <c r="B34" s="10"/>
      <c r="C34" s="10"/>
      <c r="D34" s="14">
        <v>3291</v>
      </c>
      <c r="E34" s="14" t="s">
        <v>120</v>
      </c>
      <c r="F34" s="75"/>
      <c r="G34" s="62"/>
      <c r="H34" s="62">
        <v>12229.34</v>
      </c>
      <c r="I34" s="62"/>
    </row>
    <row r="35" spans="2:9" x14ac:dyDescent="0.25">
      <c r="B35" s="10"/>
      <c r="C35" s="10"/>
      <c r="D35" s="14">
        <v>3292</v>
      </c>
      <c r="E35" s="14" t="s">
        <v>96</v>
      </c>
      <c r="F35" s="75"/>
      <c r="G35" s="62"/>
      <c r="H35" s="62">
        <v>1301.3699999999999</v>
      </c>
      <c r="I35" s="62"/>
    </row>
    <row r="36" spans="2:9" x14ac:dyDescent="0.25">
      <c r="B36" s="10"/>
      <c r="C36" s="10"/>
      <c r="D36" s="14">
        <v>3293</v>
      </c>
      <c r="E36" s="14" t="s">
        <v>97</v>
      </c>
      <c r="F36" s="75"/>
      <c r="G36" s="62"/>
      <c r="H36" s="62">
        <v>721.08</v>
      </c>
      <c r="I36" s="62"/>
    </row>
    <row r="37" spans="2:9" x14ac:dyDescent="0.25">
      <c r="B37" s="10"/>
      <c r="C37" s="10"/>
      <c r="D37" s="14">
        <v>3294</v>
      </c>
      <c r="E37" s="14" t="s">
        <v>98</v>
      </c>
      <c r="F37" s="75"/>
      <c r="G37" s="62"/>
      <c r="H37" s="62">
        <v>350</v>
      </c>
      <c r="I37" s="62"/>
    </row>
    <row r="38" spans="2:9" x14ac:dyDescent="0.25">
      <c r="B38" s="10"/>
      <c r="C38" s="10"/>
      <c r="D38" s="14">
        <v>3295</v>
      </c>
      <c r="E38" s="14" t="s">
        <v>99</v>
      </c>
      <c r="F38" s="75"/>
      <c r="G38" s="62"/>
      <c r="H38" s="62">
        <v>127.44</v>
      </c>
      <c r="I38" s="62"/>
    </row>
    <row r="39" spans="2:9" x14ac:dyDescent="0.25">
      <c r="B39" s="10"/>
      <c r="C39" s="10"/>
      <c r="D39" s="14">
        <v>3299</v>
      </c>
      <c r="E39" s="14" t="s">
        <v>94</v>
      </c>
      <c r="F39" s="75"/>
      <c r="G39" s="62"/>
      <c r="H39" s="62">
        <v>3814.95</v>
      </c>
      <c r="I39" s="62"/>
    </row>
    <row r="40" spans="2:9" x14ac:dyDescent="0.25">
      <c r="B40" s="10"/>
      <c r="C40" s="10">
        <v>34</v>
      </c>
      <c r="D40" s="10"/>
      <c r="E40" s="10" t="s">
        <v>100</v>
      </c>
      <c r="F40" s="78">
        <v>2000</v>
      </c>
      <c r="G40" s="68">
        <v>2000</v>
      </c>
      <c r="H40" s="68">
        <f>SUM(H41)</f>
        <v>715.68</v>
      </c>
      <c r="I40" s="68">
        <f>SUM(H40/G40*100)</f>
        <v>35.783999999999999</v>
      </c>
    </row>
    <row r="41" spans="2:9" x14ac:dyDescent="0.25">
      <c r="B41" s="10"/>
      <c r="C41" s="10"/>
      <c r="D41" s="14">
        <v>3431</v>
      </c>
      <c r="E41" s="14" t="s">
        <v>102</v>
      </c>
      <c r="F41" s="78"/>
      <c r="G41" s="62"/>
      <c r="H41" s="62">
        <v>715.68</v>
      </c>
      <c r="I41" s="62"/>
    </row>
    <row r="42" spans="2:9" x14ac:dyDescent="0.25">
      <c r="B42" s="10">
        <v>4</v>
      </c>
      <c r="C42" s="10"/>
      <c r="D42" s="14"/>
      <c r="E42" s="10" t="s">
        <v>6</v>
      </c>
      <c r="F42" s="78">
        <f>SUM(F43+F45)</f>
        <v>20500</v>
      </c>
      <c r="G42" s="78">
        <f t="shared" ref="G42:H42" si="1">SUM(G43+G45)</f>
        <v>20500</v>
      </c>
      <c r="H42" s="78">
        <f t="shared" si="1"/>
        <v>7196.73</v>
      </c>
      <c r="I42" s="68">
        <f>SUM(H42/G42*100)</f>
        <v>35.106000000000002</v>
      </c>
    </row>
    <row r="43" spans="2:9" ht="21.75" customHeight="1" x14ac:dyDescent="0.25">
      <c r="B43" s="10"/>
      <c r="C43" s="10">
        <v>41</v>
      </c>
      <c r="D43" s="10"/>
      <c r="E43" s="10" t="s">
        <v>7</v>
      </c>
      <c r="F43" s="78">
        <v>5000</v>
      </c>
      <c r="G43" s="68">
        <v>5000</v>
      </c>
      <c r="H43" s="68">
        <f>SUM(H44)</f>
        <v>935.5</v>
      </c>
      <c r="I43" s="68">
        <f>SUM(H43/G43*100)</f>
        <v>18.709999999999997</v>
      </c>
    </row>
    <row r="44" spans="2:9" x14ac:dyDescent="0.25">
      <c r="B44" s="10"/>
      <c r="C44" s="10"/>
      <c r="D44" s="14">
        <v>4123</v>
      </c>
      <c r="E44" s="14" t="s">
        <v>104</v>
      </c>
      <c r="F44" s="78"/>
      <c r="G44" s="62"/>
      <c r="H44" s="62">
        <v>935.5</v>
      </c>
      <c r="I44" s="62"/>
    </row>
    <row r="45" spans="2:9" ht="18" customHeight="1" x14ac:dyDescent="0.25">
      <c r="B45" s="10"/>
      <c r="C45" s="10">
        <v>42</v>
      </c>
      <c r="D45" s="14"/>
      <c r="E45" s="10" t="s">
        <v>105</v>
      </c>
      <c r="F45" s="78">
        <v>15500</v>
      </c>
      <c r="G45" s="68">
        <v>15500</v>
      </c>
      <c r="H45" s="68">
        <f>SUM(H46:H47)</f>
        <v>6261.23</v>
      </c>
      <c r="I45" s="68">
        <f>SUM(H45/G45*100)</f>
        <v>40.395032258064511</v>
      </c>
    </row>
    <row r="46" spans="2:9" x14ac:dyDescent="0.25">
      <c r="B46" s="10"/>
      <c r="C46" s="10"/>
      <c r="D46" s="14">
        <v>4221</v>
      </c>
      <c r="E46" s="14" t="s">
        <v>107</v>
      </c>
      <c r="F46" s="78"/>
      <c r="G46" s="62"/>
      <c r="H46" s="62">
        <v>5730</v>
      </c>
      <c r="I46" s="62"/>
    </row>
    <row r="47" spans="2:9" ht="14.25" customHeight="1" x14ac:dyDescent="0.25">
      <c r="B47" s="10"/>
      <c r="C47" s="10"/>
      <c r="D47" s="14">
        <v>4224</v>
      </c>
      <c r="E47" s="14" t="s">
        <v>108</v>
      </c>
      <c r="F47" s="78"/>
      <c r="G47" s="62"/>
      <c r="H47" s="62">
        <v>531.23</v>
      </c>
      <c r="I47" s="62"/>
    </row>
  </sheetData>
  <mergeCells count="9">
    <mergeCell ref="B12:D12"/>
    <mergeCell ref="B4:I4"/>
    <mergeCell ref="B6:E6"/>
    <mergeCell ref="B7:E7"/>
    <mergeCell ref="B2:I2"/>
    <mergeCell ref="B11:D11"/>
    <mergeCell ref="B8:D8"/>
    <mergeCell ref="B10:D10"/>
    <mergeCell ref="B9:D9"/>
  </mergeCells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SAŽETAK</vt:lpstr>
      <vt:lpstr>Sheet1</vt:lpstr>
      <vt:lpstr>Sheet2</vt:lpstr>
      <vt:lpstr> Račun prihoda i rashoda</vt:lpstr>
      <vt:lpstr>Rashodi prema izvorima finan</vt:lpstr>
      <vt:lpstr>Rashodi prema funkcijskoj k </vt:lpstr>
      <vt:lpstr>Račun financiranja</vt:lpstr>
      <vt:lpstr>Račun fin prema izvorima f</vt:lpstr>
      <vt:lpstr>POSEBNI DIO</vt:lpstr>
      <vt:lpstr>' Račun prihoda i rashoda'!Print_Area</vt:lpstr>
      <vt:lpstr>SAŽETAK!Print_Area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Cpr Rijeka</cp:lastModifiedBy>
  <cp:lastPrinted>2024-03-19T11:15:36Z</cp:lastPrinted>
  <dcterms:created xsi:type="dcterms:W3CDTF">2022-08-12T12:51:27Z</dcterms:created>
  <dcterms:modified xsi:type="dcterms:W3CDTF">2026-03-23T10:34:13Z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Prilog Format izgleda izvršenja financijskog plana proračunskog korisnika (1).xlsx</vt:lpwstr>
  </property>
</Properties>
</file>